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OBRAS 2018\PUERTO ESCONDIDO\AMP CAFETERIA_ UMAR PE 2018\"/>
    </mc:Choice>
  </mc:AlternateContent>
  <bookViews>
    <workbookView xWindow="-15" yWindow="-15" windowWidth="12600" windowHeight="12555"/>
  </bookViews>
  <sheets>
    <sheet name="PARTIDAS" sheetId="7" r:id="rId1"/>
    <sheet name="PRESUPUESTO LICITACIÓN" sheetId="4" r:id="rId2"/>
  </sheets>
  <definedNames>
    <definedName name="_xlnm.Print_Area" localSheetId="1">'PRESUPUESTO LICITACIÓN'!$A$1:$I$188</definedName>
    <definedName name="_xlnm.Print_Titles" localSheetId="1">'PRESUPUESTO LICITACIÓN'!$1:$11</definedName>
  </definedNames>
  <calcPr calcId="152511"/>
</workbook>
</file>

<file path=xl/calcChain.xml><?xml version="1.0" encoding="utf-8"?>
<calcChain xmlns="http://schemas.openxmlformats.org/spreadsheetml/2006/main">
  <c r="H183" i="4" l="1"/>
  <c r="H182" i="4"/>
  <c r="H184" i="4" s="1"/>
  <c r="H181" i="4"/>
  <c r="H176" i="4"/>
  <c r="H175" i="4"/>
  <c r="H174" i="4"/>
  <c r="H173" i="4"/>
  <c r="H172" i="4"/>
  <c r="H177" i="4" s="1"/>
  <c r="H178" i="4" s="1"/>
  <c r="J22" i="7" s="1"/>
  <c r="H168" i="4"/>
  <c r="H167" i="4"/>
  <c r="H166" i="4"/>
  <c r="H165" i="4"/>
  <c r="H164" i="4"/>
  <c r="H163" i="4"/>
  <c r="H162" i="4"/>
  <c r="H161" i="4"/>
  <c r="H160" i="4"/>
  <c r="H159" i="4"/>
  <c r="H158" i="4"/>
  <c r="H157" i="4"/>
  <c r="H156" i="4"/>
  <c r="H155" i="4"/>
  <c r="H154" i="4"/>
  <c r="H153" i="4"/>
  <c r="H152" i="4"/>
  <c r="H151" i="4"/>
  <c r="H150" i="4"/>
  <c r="H149" i="4"/>
  <c r="E149" i="4"/>
  <c r="H148" i="4"/>
  <c r="H169" i="4" s="1"/>
  <c r="H144" i="4"/>
  <c r="H143" i="4"/>
  <c r="H142" i="4"/>
  <c r="H141" i="4"/>
  <c r="H140" i="4"/>
  <c r="H139" i="4"/>
  <c r="H138" i="4"/>
  <c r="H137" i="4"/>
  <c r="H136" i="4"/>
  <c r="H135" i="4"/>
  <c r="H134" i="4"/>
  <c r="H133" i="4"/>
  <c r="H132" i="4"/>
  <c r="H131" i="4"/>
  <c r="H130" i="4"/>
  <c r="H129" i="4"/>
  <c r="H128" i="4"/>
  <c r="H127" i="4"/>
  <c r="H126" i="4"/>
  <c r="H125" i="4"/>
  <c r="H145" i="4" s="1"/>
  <c r="H120" i="4"/>
  <c r="H119" i="4"/>
  <c r="H118" i="4"/>
  <c r="H117" i="4"/>
  <c r="H116" i="4"/>
  <c r="H115" i="4"/>
  <c r="H113" i="4"/>
  <c r="H112" i="4"/>
  <c r="H111" i="4"/>
  <c r="H110" i="4"/>
  <c r="H109" i="4"/>
  <c r="H108" i="4"/>
  <c r="H107" i="4"/>
  <c r="H106" i="4"/>
  <c r="H105" i="4"/>
  <c r="H104" i="4"/>
  <c r="H103" i="4"/>
  <c r="H102" i="4"/>
  <c r="H101" i="4"/>
  <c r="H100" i="4"/>
  <c r="H99" i="4"/>
  <c r="H97" i="4"/>
  <c r="H96" i="4"/>
  <c r="H95" i="4"/>
  <c r="H94" i="4"/>
  <c r="H93" i="4"/>
  <c r="H92" i="4"/>
  <c r="H91" i="4"/>
  <c r="H90" i="4"/>
  <c r="H89" i="4"/>
  <c r="H88" i="4"/>
  <c r="H121" i="4" s="1"/>
  <c r="J21" i="7" s="1"/>
  <c r="H83" i="4"/>
  <c r="H82" i="4"/>
  <c r="H81" i="4"/>
  <c r="H80" i="4"/>
  <c r="H79" i="4"/>
  <c r="H78" i="4"/>
  <c r="H77" i="4"/>
  <c r="H76" i="4"/>
  <c r="H75" i="4"/>
  <c r="H74" i="4"/>
  <c r="H73" i="4"/>
  <c r="H72" i="4"/>
  <c r="H71" i="4"/>
  <c r="H70" i="4"/>
  <c r="H69" i="4"/>
  <c r="H68" i="4"/>
  <c r="H67" i="4"/>
  <c r="H66" i="4"/>
  <c r="H65" i="4"/>
  <c r="H64" i="4"/>
  <c r="H63" i="4"/>
  <c r="H62" i="4"/>
  <c r="H61" i="4"/>
  <c r="H60" i="4"/>
  <c r="H59" i="4"/>
  <c r="H84" i="4" s="1"/>
  <c r="J20" i="7" s="1"/>
  <c r="H55" i="4"/>
  <c r="H54" i="4"/>
  <c r="H53" i="4"/>
  <c r="H52" i="4"/>
  <c r="H51" i="4"/>
  <c r="H50" i="4"/>
  <c r="H49" i="4"/>
  <c r="H48" i="4"/>
  <c r="H47" i="4"/>
  <c r="H56" i="4" s="1"/>
  <c r="J19" i="7" s="1"/>
  <c r="H43" i="4"/>
  <c r="H42" i="4"/>
  <c r="H41" i="4"/>
  <c r="H40" i="4"/>
  <c r="H39" i="4"/>
  <c r="H38" i="4"/>
  <c r="H37" i="4"/>
  <c r="H36" i="4"/>
  <c r="H35" i="4"/>
  <c r="H34" i="4"/>
  <c r="H33" i="4"/>
  <c r="H32" i="4"/>
  <c r="H31" i="4"/>
  <c r="H30" i="4"/>
  <c r="H29" i="4"/>
  <c r="H28" i="4"/>
  <c r="H27" i="4"/>
  <c r="H44" i="4" s="1"/>
  <c r="J18" i="7" s="1"/>
  <c r="H23" i="4"/>
  <c r="H22" i="4"/>
  <c r="H21" i="4"/>
  <c r="H20" i="4"/>
  <c r="H19" i="4"/>
  <c r="H18" i="4"/>
  <c r="H17" i="4"/>
  <c r="H16" i="4"/>
  <c r="H15" i="4"/>
  <c r="H14" i="4"/>
  <c r="H13" i="4"/>
  <c r="H24" i="4" s="1"/>
  <c r="J17" i="7" s="1"/>
  <c r="B9" i="4"/>
  <c r="B6" i="4"/>
  <c r="H186" i="4" l="1"/>
  <c r="J23" i="7"/>
  <c r="J28" i="7"/>
  <c r="H187" i="4" l="1"/>
  <c r="H188" i="4" s="1"/>
  <c r="J30" i="7"/>
  <c r="J32" i="7" s="1"/>
</calcChain>
</file>

<file path=xl/sharedStrings.xml><?xml version="1.0" encoding="utf-8"?>
<sst xmlns="http://schemas.openxmlformats.org/spreadsheetml/2006/main" count="488" uniqueCount="348">
  <si>
    <t>KG</t>
  </si>
  <si>
    <t>CLAVE</t>
  </si>
  <si>
    <t>DESCRIPCIÓN</t>
  </si>
  <si>
    <t>UNIDAD</t>
  </si>
  <si>
    <t xml:space="preserve">CANTIDAD </t>
  </si>
  <si>
    <t>P. UNITARIO</t>
  </si>
  <si>
    <t>PRECIO EN LETRAS</t>
  </si>
  <si>
    <t>IMPORTE</t>
  </si>
  <si>
    <t>ML</t>
  </si>
  <si>
    <t>PZA</t>
  </si>
  <si>
    <t>M2</t>
  </si>
  <si>
    <t xml:space="preserve"> </t>
  </si>
  <si>
    <t>SUBTOTAL</t>
  </si>
  <si>
    <t>I.V.A. 16.00%</t>
  </si>
  <si>
    <t xml:space="preserve">TOTAL DEL PRESUPUESTO </t>
  </si>
  <si>
    <t>LOTE</t>
  </si>
  <si>
    <t>UNIVERSIDAD DEL MAR</t>
  </si>
  <si>
    <t>DESCRIPCIÓN:</t>
  </si>
  <si>
    <t>M3</t>
  </si>
  <si>
    <t>PUERTO ESCONDIDO - PUERTO ÁNGEL - HUATULCO</t>
  </si>
  <si>
    <t>CAPITULO 1.- CIMENTACIÓN</t>
  </si>
  <si>
    <t>UM-CIM-TR-0020</t>
  </si>
  <si>
    <t>TRAZO Y NIVELACIÓN CON EQUIPO TOPOGRÁFICO, ESTABLECIENDO EJES DE REFERENCIA Y BANCOS DE NIVEL, INCLUYE: MATERIALES, MANO DE OBRA, EQUIPO, HERRAMIENTA Y TODO LO NECESARIO PARA SU CORRECTA EJECUCIÓN. (ÁREA DEL EDIFICIO)</t>
  </si>
  <si>
    <t>UM-CIM-AC-0020</t>
  </si>
  <si>
    <t>ACERO DE REFUERZO EN CIMENTACIÓN CON VARILLA DEL #3 F´Y=4200KG/CM2, INCLUYE: SUMINISTRO, HABILITADO, ARMADO, TRASLAPES, GANCHOS, ESCUADRAS (VER DETALLES ADICIONALES DE REFUERZO EN PLANOS ESTRUCTURALES), SILLETAS Y DESPERDICIOS.</t>
  </si>
  <si>
    <t>UM-CIM-AC-0030</t>
  </si>
  <si>
    <t>ACERO DE REFUERZO EN CIMENTACIÓN CON VARILLA #4 F´Y=4200KG/CM2,  INCLUYE: SUMINISTRO, HABILITADO, ARMADO, TRASLAPES, GANCHOS, ESCUADRAS (VER DETALLES ADICIONALES DE REFUERZO EN PLANOS ESTRUCTURALES), SILLETAS Y DESPERDICIOS.</t>
  </si>
  <si>
    <t>UM-CIM-CI-0010</t>
  </si>
  <si>
    <t>CIMBRA COMÚN PARA CIMENTACIÓN CON MADERA DE PINO DE 3a., ACABADO COMÚN, INCLUYE: CIMBRADO Y DESCIMBRADO, MATERIAL Y MANO DE OBRA.</t>
  </si>
  <si>
    <t>UM-CIM-CH-0040</t>
  </si>
  <si>
    <t>CONCRETO HECHO EN OBRA F'C=250 KG/CM2 EN CIMENTACIÓN, T.M.A. 3/4", INCLUYE: COLOCADO, VIBRADO, CURADO POR 7 DÍAS Y PRUEBAS DE LABORATORIO.</t>
  </si>
  <si>
    <t>UM-CIM-RE-0010</t>
  </si>
  <si>
    <t>CAPITULO 4: HERRERÍA Y CARPINTERÍA</t>
  </si>
  <si>
    <t>OBRA EXTERIOR</t>
  </si>
  <si>
    <t>TOTAL DE CIMENTACIÓN</t>
  </si>
  <si>
    <t>CAPITULO 0.- PRELIMINARES</t>
  </si>
  <si>
    <t xml:space="preserve"> TOTAL PRELIMINARES</t>
  </si>
  <si>
    <t>SAL</t>
  </si>
  <si>
    <t>UM-IEL-CO-0010</t>
  </si>
  <si>
    <t xml:space="preserve">SUMINISTRO Y COLOCACIÓN DE CONTACTO DOBLES TIPO DÚPLEX POLARIZADOS, CON POLO DE TIERRA FISICA A 127 VOLTS, MARCA ARROW HART O SIMILAR. INCLUYE:  TAPA REALZADA, CABLEADO, CONDUCTOR CALIBRE No. 12 AWG. TIPO THW. MARCA CONDUMEX, CONEXIONES, PRUEBAS Y MISCELÁNEOS. </t>
  </si>
  <si>
    <t>UM-IEL-IN-0020</t>
  </si>
  <si>
    <t>UM-IEL-RE-0010</t>
  </si>
  <si>
    <t>CAPITULO 5: INSTALACIONES</t>
  </si>
  <si>
    <t>TOTAL OBRA EXTERIOR</t>
  </si>
  <si>
    <t>PARTIDAS</t>
  </si>
  <si>
    <t>TOTAL</t>
  </si>
  <si>
    <t>POR PARTIDAS</t>
  </si>
  <si>
    <t>CAP. 0</t>
  </si>
  <si>
    <t>PRELIMINARES</t>
  </si>
  <si>
    <t>CAP. 1</t>
  </si>
  <si>
    <t>CIMENTACIÓN</t>
  </si>
  <si>
    <t>CAP. 4</t>
  </si>
  <si>
    <t>HERRERÍA Y CARPINTERÍA</t>
  </si>
  <si>
    <t>CAP. 5</t>
  </si>
  <si>
    <t>INSTALACIONES</t>
  </si>
  <si>
    <t>CAP. 6</t>
  </si>
  <si>
    <t xml:space="preserve">SUBTOTAL </t>
  </si>
  <si>
    <t>I.V.A. 16%</t>
  </si>
  <si>
    <t>TOTAL OBRA</t>
  </si>
  <si>
    <t>UM-PRE-DE-0010</t>
  </si>
  <si>
    <t xml:space="preserve">EXCAVACION CON MAQUINARÍA PARA CEPAS (TIPO CAJÓN) EN CIMENTACIÓN DE EDIFICIOS, EN MATERIAL TIPO "B" A UNA PROFUNDIDAD DE 0 A 2.0 M. INCLUYE: AFINE DE TALUDES, ACARREO DENTRO Y FUERA DE LA OBRA DEL MATERIAL (ABUNDADO) NO UTILIZADO  PRODUCTO DE LA EXCAVACIÓN, A 650 MTS. FUERA DE LA OBRA. </t>
  </si>
  <si>
    <t>UM-CIM-EX-0020</t>
  </si>
  <si>
    <t>CONSTRUCCIÓN DE PLANTILLA DE 5 CM DE ESPESOR DE CONCRETO SIMPLE HECHO EN OBRA DE F'C=100 KG/CM2, INCLUYE: PREPARACIÓN DE LA SUPERFICIE, NIVELACIÓN, MAESTREADO Y COLADO, MANO DE OBRA, EQUIPO Y HERRAMIENTA.</t>
  </si>
  <si>
    <t>UM-CIM-PL-0010</t>
  </si>
  <si>
    <t>UM-CIM-PL-0020</t>
  </si>
  <si>
    <t>CONSTRUCCIÓN DE PLANTILLA DE 8 CM DE ESPESOR DE CONCRETO SIMPLE HECHO EN OBRA DE F'C=100 KG/CM2, INCLUYE: PREPARACIÓN DE LA SUPERFICIE, NIVELACIÓN, MAESTREADO Y COLADO, MANO DE OBRA, EQUIPO Y HERRAMIENTA.</t>
  </si>
  <si>
    <t>ACERO DE REFUERZO  EN CIMENTACIÓN CON ALAMBRÓN DEL #2. F´Y=2530KG/CM2, INCLUYE: SUMINISTRO, HABILITADO, ARMADO, TRASLAPES, GANCHOS (VER DETALLES ADICIONALES DE REFUERZO EN PLANOS ESTRUCTURALES) Y DESPERDICIOS.</t>
  </si>
  <si>
    <t>UM-CIM-AC-0010</t>
  </si>
  <si>
    <t>ACERO DE REFUERZO EN CIMENTACIÓN CON VARILLA #6 F´Y=4200KG/CM2,  INCLUYE: SUMINISTRO, HABILITADO, ARMADO, TRASLAPES, GANCHOS, ESCUADRAS (VER DETALLES ADICIONALES DE REFUERZO EN PLANOS ESTRUCTURALES), SILLETAS Y DESPERDICIOS.</t>
  </si>
  <si>
    <t>UM-CIM-AC-0050</t>
  </si>
  <si>
    <t>UM-CIM-CP-0040</t>
  </si>
  <si>
    <t>CONCRETO PREMEZCLADO F'C=250 KG/CM2 EN CIMENTACIÓN, T.M.A. 3/4", INCLUYE: COLOCADO, VIBRADO, CURADO DURANTE 7 DÍAS Y PRUEBAS DE LABORATORIO.</t>
  </si>
  <si>
    <t>UM-CIM-EN-0010</t>
  </si>
  <si>
    <t>MURETE DE ENRASE EN CIMENTACIÓN CON TABICÓN  DE CEMENTO 10X14X28CMS.  ASENTADO CON MORTERO CEMENTO-ARENA 1:3 DE 14 CM. DE ESPESOR, TRABAJO TERMINADO.</t>
  </si>
  <si>
    <t>UM-CIM-CD-0010A</t>
  </si>
  <si>
    <t>CADENA INTERIOR DE DESPLANTE TIPO CD1 DE DE 15X25 CMS. COLADO MONOLITICO CON CONCRETO F'C=250KG/CM2, ARMADA CON 4 VARILLAS DEL #3 Y EST. #2 @ 15 CM. INCLUYE: CIMBRA COMÚN, COLADO, DESCIMBRADO, CRUCE DE VARILLAS, CURADO, MANO DE OBRA, HERRAMIENTAS Y MATERIALES.</t>
  </si>
  <si>
    <t xml:space="preserve">RELLENO Y COMPACTACIÓN DE MATERIAL SELECTO  PRODUCTO DE EXCAVACIÓN CON EQUIPO MECÁNICO (PLACA VIBRATORIA)  Y AGUA EN CAPAS DE 20 CMS. DE ESPESOR AL 90% DE SU P.V.S INCLUYE: ACARREO DENTRO DE LA OBRA VOLUMEN MEDIDO COMPACTADO Y PRUEBAS DE LABORATORIO. </t>
  </si>
  <si>
    <t>UM-CIM-RE-0020</t>
  </si>
  <si>
    <t>UM-CIM-IM-0010</t>
  </si>
  <si>
    <t>SUMINISTRO Y APLICACIÓN DE IMPERMEABILIZANTE ASFÁLTICO EN CADENA ZOCLO, CADENA DE DESPLANTE EN TRES CARAS Y DOS HILADAS DE TABIQUE EN INTERIOR Y EXTERIOR, BASE SOLVENTE MARCA FESTER O SIMILAR, INCLUYE: MATERIALES, MANO DE OBRA, ACARREOS, DESPERDICIOS Y LIMPIEZA.</t>
  </si>
  <si>
    <t>CAPITULO 2.- ESTRUCTURAS</t>
  </si>
  <si>
    <t>UM-EST-CI-0015</t>
  </si>
  <si>
    <t>CIMBRA APARENTE EN COLUMNAS Y MUROS CON TRIPLAY DE PINO DE PRIMERA DE 16MM.  INCLUYE:  MATERIALES, ACARREOS, CORTES, DESPERDICIOS, HABILITADO, CIMBRADO, DESCIMBRA, MANO DE OBRA, EQUIPO, HERRAMIENTA Y CHAFLANES, EN PRIMER NIVEL.</t>
  </si>
  <si>
    <t>UM-EST-CI-0030</t>
  </si>
  <si>
    <t>CIMBRA APARENTE EN TRABES O VIGAS CON TRIPLAY DE PINO DE PRIMERA DE 16 MM., SUPERFICIE LIMPIA, LIBRE DE SOBRANTE Y RESANE DE HUECOS. INCLUYE:  MATERIALES, ACARREOS, CORTES, DESPERDICIOS, HABILITADO, CIMBRADO, DESCIMBRADO, MANO DE OBRA, EQUIPO, HERRAMIENTA, CHAFLANES Y FRENTES EN PRIMER NIVEL.</t>
  </si>
  <si>
    <t>UM-EST-AC-0010</t>
  </si>
  <si>
    <t>ACERO DE REFUERZO EN ESTRUCTURAS CON ALAMBRÓN DEL #2 F´Y=2530KG/CM2 INCLUYE: SUMINISTRO, HABILITADO, ARMADO, TRASLAPES, GANCHOS (VER DETALLES ADICIONALES DE REFUERZO EN PLANOS ESTRUCTURALES) Y DESPERDICIOS, EN 1 Y 2 NIVEL.</t>
  </si>
  <si>
    <t>UM-EST-AC-0020</t>
  </si>
  <si>
    <t>ACERO DE REFUERZO EN ESTRUCTURAS CON VARILLA DEL #3 F'Y=4200KG/CM2 INCLUYE: SUMINISTRO, HABILITADO, ARMADO, TRASLAPES, GANCHOS, ESCUADRAS, (VER DETALLES ADICIONALES DE REFUERZO EN PLANOS ESTRUCTURALES), SILLETAS, DESPERDICIOS EN 1 Y 2 NIVEL.</t>
  </si>
  <si>
    <t>UM-EST-AC-0030</t>
  </si>
  <si>
    <t>ACERO DE REFUERZO EN ESTRUCTURAS CON VARILLA DEL #4 F'Y=4200KG/CM2 INCLUYE: SUMINISTRO, HABILITADO, ARMADO, TRASLAPES, GANCHOS, ESCUADRAS, (VER DETALLES ADICIONALES DE REFUERZO EN PLANOS ESTRUCTURALES), SILLETAS, DESPERDICIOS, EN 1 Y 2 NIVEL.</t>
  </si>
  <si>
    <t>UM-EST-AC-0050</t>
  </si>
  <si>
    <t>ACERO DE REFUERZO EN ESTRUCTURAS CON VARILLA DEL #6 F'Y=4200KG/CM2 INCLUYE: SUMINISTRO, HABILITADO, ARMADO, TRASLAPES, GANCHOS, ESCUADRAS, (VER DETALLES ADICIONALES DE REFUERZO EN PLANOS ESTRUCTURALES), SILLETAS, DESPERDICIOS, EN 1 Y 2 NIVEL.</t>
  </si>
  <si>
    <t>UM-EST-CP-0040</t>
  </si>
  <si>
    <t>CONCRETO PREMEZCLADO F´C=250KG/CM2 EN ESTRUCTURAS Y LOSAS, COLADO MONOLITICAMENTE CON T.M.A. 3/4" INCLUYE: COLOCADO, VIBRADO, CURADO DURANTE 7 DÍAS MINIMO (3 VECES AL DIA) Y PRUEBAS DE LABORATORIO, EN LOSAS DE AZOTEA INCLUYE AFINE Y ACABADO PARA RECIBIR IMPERMEABILIZANTE, EN 1 Y 2 NIVEL.</t>
  </si>
  <si>
    <t>UM-EST-CH-0040</t>
  </si>
  <si>
    <t>CONCRETO HECHO EN OBRA CON UN F´C=250KG/CM2, EN ESTRUCTURA, T.M.A. 3/4" INCLUYE: ACARREOS, COLOCACIÓN, VIBRADO, CURADO DURANTE 7 DÍAS MÍNIMO, Y PRUEBAS DE LABORATORIO.</t>
  </si>
  <si>
    <t>TOTAL DE ESTRUCTURAS</t>
  </si>
  <si>
    <t>CAPITULO 3: ALBAÑILERIA Y ACABADOS</t>
  </si>
  <si>
    <t>UM-AA-CD-0030</t>
  </si>
  <si>
    <t xml:space="preserve">CADENA DE CONCRETO PARA ZOCLO F`C=250KG/CM2 DE 15X15 CM. ACABADO APARENTE ARMADO CON 2 VARILLAS DEL #3 FY=4200KG/CM2 Y ESTRIBOS DEL #2 @ 20 CM. INCLUYE: CIMBRADO, DESCIMBRADO, CRUCES DE VARILLAS, MANO DE OBRA HERRAMIENTA Y MATERIALES. </t>
  </si>
  <si>
    <t>UM-AA-CD-0040</t>
  </si>
  <si>
    <t>CADENA INTERMEDIA O DE CERRAMIENTO TIPO CC1 DE CONCRETO ARMADO F´C=250KG/CM2 DE  15X25 CMS, ARMADO CON 4 VARILLAS DEL #3 F´Y=4200 KG/CM2 Y ESTRIBOS DEL  #2 @ 15 CM. INCLUYE: CIMBRA COMÚN, COLADO, DESCIMBRADO, CRUCE DE VARILLAS, CURADO, MANO DE OBRA, HERRAMIENTAS Y MATERIALES, EN 1 Y 2 NIVEL.</t>
  </si>
  <si>
    <t>UM-AA-CD-0050</t>
  </si>
  <si>
    <t>CADENA DE CONCRETO MV F´C=250KG/CM2 DE 14X10 CM. ARMADA CON 2 VARILLAS DEL #3 Y ESTRIBOS DEL #2 @ 20 CM., ANCLANDOLA A LOS CASTILLOS (VER DETALLE EN PLANO ESTRUCTURAL) INCLUYE: CIMBRADO, DESCIMBRADO,  CRUCE DE VARILLAS, MANO DE OBRA, HERRAMIENTA Y MATERIALES.</t>
  </si>
  <si>
    <t>UM-AA-K0-0010</t>
  </si>
  <si>
    <t>CASTILLO DE CONCRETO K0 F´C= 250KG/CM2 DE 14x15 CMS. ARMADO CON 4 VARILLAS DEL No. 3 F´Y=4200KG/CM2 Y ESTRIBOS DEL #2, 6 @ 10, @ 20 CMS. INCLUYE: CIMBRA COMÚN, DESCIMBRADO Y CRUCES DE VARILLAS, ANCLAJE, ESCUADRAS,  MANO DE OBRA, HERRAMIENTA Y MATERIALES, EN 1 Y 2 NIVEL.</t>
  </si>
  <si>
    <t>UM-AA-K1-0010</t>
  </si>
  <si>
    <t>UM-AA-MT-0010</t>
  </si>
  <si>
    <t>UM-AA-FI-0040A</t>
  </si>
  <si>
    <t>UM-AA-ES-0010</t>
  </si>
  <si>
    <t>FORJADO DE ESCALÓN DE CONCRETO F´C=250KG/CM2, DE 35 CMS. DE HUELLA Y 18 CMS. DE PERALTE, FORJADO DE NARIZ CON CIMBRA APARENTE DE 10X5 CMS. (VER DETALLE EN PLANO), ARMADO DE PARRILLA CON VARILLAS #3 @ 18 CM. AMBOS SENTIDOS, COLADO CON GRANZÓN, ACABADO DESLAVADO, INCLUYE: TRAZO, CIMBRA APARENTE, DESCIMBRADO HABILITADO DE MATERIALES, ANCLAJE A CADENAS Y TRABES, ACARREO, COLADO, VIBRADO, CURADO, MANO DE OBRA, HERRAMIENTA Y MATERIALES.</t>
  </si>
  <si>
    <t>UM-AA-AP-0010</t>
  </si>
  <si>
    <t>UM-AA-PI-0010</t>
  </si>
  <si>
    <t>UM-AA-PI-0030</t>
  </si>
  <si>
    <t>UM-AA-LI-0010</t>
  </si>
  <si>
    <t>LIMPIEZA GENERAL DE LA OBRA. Y NIVELACION DEL TERRENO EN ÁREA DE MANIOBRAS, INCLUYE: TENDIDO DE MATERIALES RELLENO Y EXTRACCIÓN DE MATERIAL DE ESCOMBRO FUERA DE LA OBRA.</t>
  </si>
  <si>
    <t>TOTAL DE ALBAÑILERIA Y ACABADOS</t>
  </si>
  <si>
    <t>UM-HYC-VA-0010</t>
  </si>
  <si>
    <t>TOTAL DE HERRERIA Y CARPINTERIA</t>
  </si>
  <si>
    <t>B) INSTALACIÓN ELÉCTRICA, RED Y ALARMAS</t>
  </si>
  <si>
    <t>UM-IEL-LC-0010</t>
  </si>
  <si>
    <t>SALIDA PARA LUMINARIA Y CONTACTO, CON CAJA DE REGISTRO Y CHALUPAS DE PVC DE 13 Y 19 MM., TUBO Y CONECTOR CONDUIT DE PVC. TIPO PESADO DE 13, 19 Y 25 MM., INCLUYE: RANURAS, RESANES EN MUROS, GUIAS DE ACERO GALVANIZADO C.14 Y TODO LO NECESARIO PARA SU CORRECTA EJECUCION (VER PLANO ELÉCTRICO).</t>
  </si>
  <si>
    <t>UM-IEL-AL-0010</t>
  </si>
  <si>
    <t>SALIDA PARA SISTEMA DE ALARMA, CÁMARA Y CAÑON PROYECTOR CON CHALUPA DE PVC, TUBO Y CONECTOR CONDUIT DE PVC. TIPO PESADO DE 13 Ó 19 MM. INCLUYE: RANURAS, RESANES EN MUROS, GUIAS DE ACERO GALVANIZADO C. 14 Y TODO LO NECESARIO PARA SU CORRECTA EJECUCION (VER PLANO ELECTRICO).</t>
  </si>
  <si>
    <t>UM-IEL-TE-0005</t>
  </si>
  <si>
    <t>UM-IEL-EN-0010</t>
  </si>
  <si>
    <t>TOTAL DE INSTALACIONES</t>
  </si>
  <si>
    <t>CAPITULO 6: OBRA EXTERIOR</t>
  </si>
  <si>
    <t>FIRME DE CONCRETO F`C=150KG/CM2 DE 10 CMS. DE ESPESOR CON MALLA ELECTROSOLDADA 6X6/10-10 REFORZADO, ACABADO ESCOBILLADO, INCLUYE: MATERIALES, ACARREOS, PREPARACION DE LA SUPERFICIE, NIVELACIÓN, CIMBRADO, COLADO, MANO DE OBRA, EQUIPO Y HERRAMIENTA.</t>
  </si>
  <si>
    <t>UM-AA-FI-0020</t>
  </si>
  <si>
    <t>UM-AA-JU-0010</t>
  </si>
  <si>
    <t>UM-AA-BA-0010</t>
  </si>
  <si>
    <t>BAJADA DE AGUAS PLUVIALES CON TUBO PVC DE 4” TIPO PESADO AHOGADA EN CASTILLO DE CONCRETO DE 15X20 CMS. NO ESTRUCTURAL. INCLUYE: SUMINISTRO Y COLOCACIÓN DE COLADERA HELVEX 4954, CODO Y TEE DE PVC DE 4”, TRABAJO TERMINADO PARA SU CONEXIÓN, PRUEBAS, MANO DE OBRA, HERRAMIENTA, ACCESORIOS Y MATERIALES NECESARIOS PARA SU BUEN FUNCIONAMIENTO.</t>
  </si>
  <si>
    <t>UM-AA-CH-0020</t>
  </si>
  <si>
    <t>CHAFLÁN DE CONCRETO F´C=150KG/CM2. DE 10X10 CMS. EN AZOTEA, INCLUYE: AFINE DE SUPERFICIE PARA RECIBIR IMPERMEABILIZANTE, MANO DE OBRA, HERRAMIENTA Y MATERIALES.</t>
  </si>
  <si>
    <t>UM-IEL-SP-0010</t>
  </si>
  <si>
    <t>SUMINISTRO Y COLOCACIÓN DE SUPRESORES DE TRANSITORIOS TVS2HWA50X SQUARE D SURGELOGIC HWA 208 Y / 120 VCA   3F 4H 50 KA. INCLUYE: MATERIAL, MANO DE OBRA Y TODO LO NECESARIO PARA SU CORRECTA INSTALACIÓN.</t>
  </si>
  <si>
    <t>SUMINISTRO Y RELLENO DE MATERIAL DE BANCO COMPACTADO,  CON EQUIPO MECÁNICO (PLACA VIBRATORIA)  Y AGUA, EN CAPAS DE 20 CMS. ESPESOR AL 90% DE SU P.V.S. INCLUYE: ACARREO DENTRO DE LA OBRA  VOLUMEN MEDIDO COMPACTADO Y PRUEBAS DE LABORATORIO (INFORME DE CALIDAD Y PRUEBA DE COMPACTACIÓN).</t>
  </si>
  <si>
    <t>UM-IEL-IN-0010</t>
  </si>
  <si>
    <t>SUMINISTRO Y COLOCACIÓN DE INTERRUPTOR TERMOMAGNETICO DE 10 AMPERES INCLUYE: INSTALACIÓN, CONEXIONES Y PRUEBAS.</t>
  </si>
  <si>
    <t>SUMINISTRO Y COLOCACIÓN DE INTERRUPTOR TERMOMAGNETICO DE 15 AMPERES INCLUYE: INSTALACIÓN, CONEXIONES Y PRUEBAS.</t>
  </si>
  <si>
    <t>UM-IEL-D8-0010</t>
  </si>
  <si>
    <t>SUMINISTRO Y COLOCACION DE CABLE DESNUDO PARA TIERRA FISICA CALIBRE No. 8 AWG. MARCA, CONDUMEX O SIMILAR INCLUYE: CABLEADO, CONEXIONES, MISCELANEOS Y PRUEBAS.</t>
  </si>
  <si>
    <t>UM-IEL-C4-0010</t>
  </si>
  <si>
    <t>UM-OE-CP-0012</t>
  </si>
  <si>
    <t>FORMACIÓN DE CUNETA PLUVIAL CON UN DESARROLLO DE 1.20 MTS Y ESPESOR DE 10 CM HECHA A BASE DE CONCRETO F'C=200 KG/CM2 ACABADO COMÚN, COLADO EN LOSAS DE 2.50 MTS COMO MAXIMO, INCLUYE: JUNTA FRIA, TRAZO, CORTES, EXCAVACIONES, RELLENO Y TODO LO NECESARIO PARA SU CORRECTA EJECUCIÓN.</t>
  </si>
  <si>
    <t>UM-OE-GU-0010</t>
  </si>
  <si>
    <t>GUARNICIÓN DE CONCRETO F´C=250KG/CM2. ACABADO BOLEADO  SECCIÓN 15X20X30 CM. CIMBRA APARENTE, INCLUYE: TRAZO, NIVELACIÓN, EXCAVACIÓN, RELLENO, COMPACTACIÓN, CIMBRA, COLADO, CURADO, DESCIMBRADO, MANO DE OBRA, HERRAMIENTA Y MATERIALES.</t>
  </si>
  <si>
    <t>CAP. 2</t>
  </si>
  <si>
    <t>CAP. 3</t>
  </si>
  <si>
    <t>ALBAÑILERÍA Y ACABADOS</t>
  </si>
  <si>
    <t>ESTRUCTURAS</t>
  </si>
  <si>
    <t>APLANADO ACABADO FINO CON ESPONJA, MORTERO: CEMENTO ARENA PROP. 1:4 A PLOMO Y REGLA DE 2 A 2.5CMS DE ESPESOR, PREPARACIÓN DE LA SUPERFICIE POR APLANAR (PICADO Y/O HUMEDECIDO DEPENDIENDO DE LA SUPERFICIE),  CURADO Y DEJANDO PARTIR EL REPELLADO, ACABADO CON FLOTA O PLANA DE MADERA HASTA OBTENER TEXTURA UNIFORME, SIN OQUEDADES, RAYONES, PROTUBERANCIAS. INCLUYE: MATERIAL, MANO DE OBRA, ANDAMIOS, REMATES Y ARISTAS A REGLA, BOQUILLAS Y RECORTES DE APLANADO PARA ZOCLO.</t>
  </si>
  <si>
    <t>APLICACIÓN DE PINTURA 100% ACRILICA, ACABADO MATE, BASE AGUA, DENSIDAD DE 1.025 - 1.38 G/ML, SOLIDOS EN PESO 50% MINIMO, EN ZOCLO DE CONCRETO CON ACABADO APARENTE O APLANADO, DE 10 CMS. DE ESPESOR COLOR INDICADO EN OBRA. INCLUYE: TRAZO, BOQUILLAS, MATERIALES, EQUIPO Y MANO DE OBRA.</t>
  </si>
  <si>
    <t>UM-IEL-TE-0010A</t>
  </si>
  <si>
    <t>DEMOLICIÓN DE PISO DE LOSETA CERÁMICA,INCLUYE: EL RETIRO DEL PEGAMENTO, MANO DE OBRA, ACARREOS DENTRO Y FUERA DE OBRA, EQUIPO, HERRAMIENTA, ACOPIO Y RETIRO DEL MATERIA PRODUCTO DE LA DEMOLICIÓN A TIRO AUTORIZADO Y LIMPIEZA DEL ÁREA DE TRABAJO.</t>
  </si>
  <si>
    <t xml:space="preserve">DEMOLICIÓN DE FIRME DE 12CM, DE ESPESOR  DE CONCRETO ARMADO, A MANO CON MARRO Y CUÑA, INCLUYE: MANO DE OBRA, ACARREOS, EQUIPO  HERRAMIENTA,  ACOPIO Y RETIRO DE MATERIAL PRODUCTO DE LA DEMOLICIÓN Y LIMPIEZA DEL ÁREA DE TRABAJO. </t>
  </si>
  <si>
    <t xml:space="preserve">RANURADO DE PISO DE MOSAICO O CONCRETO CON DISCO ABRASIVO, INCLUYE: MANO DE OBRA, HERRAMIENTA, EQUIPO,  ACARREOS, ACOPIO Y RETIRO DE MATERIAL PRODUCTO DE DEMOLICIÓN A TIRO AUTORIZADO Y LIMPIEZA DEL ÁREA DE TRABAJO. </t>
  </si>
  <si>
    <t>DESMONTAJE DE LAVABO SIN RECUPERACIÓN, INCLUYE: LA DESCONEXIÓN DEL MUEBLE, MANO DE OBRA, HERRAMIENTA, EQUIPO, RETIRO DE LLAVES, CESPOL, ACARREOS, ACOPIO Y RETIRO DEL MATERIAL PRODUCTO DE LOS TRABAJOS A TIRO AUTORIZADO Y LIMPIEZA DEL ÁREA DE TRABAJO</t>
  </si>
  <si>
    <t>DESMONTAJE DE W.C. DE TANQUE BAJO, SIN RECUPERACIÓN, INCLUYE: LA DESCONEXIÓN DEL MUEBLE SANITARIO, MANO DE OBRA, HERRAMIENTA, EQUIPO, ACARREOS, ACOPIO Y RETIRO DE MATERIALES PRODUCTO DE LOS TRABAJOS A TIRO AUTORIZADO Y LIMPIEZA DEL ÁREA DE TRABAJO</t>
  </si>
  <si>
    <t xml:space="preserve">DESMONTAJE DE MINGITORIO SIN RECUPERACIÓN,INCLUYE: LA DESCONEXIÓN DEL MUEBLE SANITARIO, MANO DE OBRA, HERRAMIENTA, EQUIPO, ACARREOS, ACOPIO Y RETIRO DE MATERIALES PRODUCTO DE LOS TRABAJOS A TIRO AUTORIZADO Y LIMPIEZA DEL ÁREA DE TRABAJO.  </t>
  </si>
  <si>
    <t>CASTILLO DE CONCRETO K1 Ó KS1 F´C=250KG/CM2 DE 14X20 CM. DE SECCIÓN, ARMADO CON 4 VARILLAS DEL #3 FÝ=4200KG/CM2 Y ESTRIBOS DEL #2, 6 @ 10, @ 20 CMS. INCLUYE: CIMBRA COMÚN, DESCIMBRADO, CRUCE DE VARILLAS, ANCLAJE, ESCUADRAS, MANO DE OBRA, HERRAMIENTA Y MATERIALES, EN 1 Y 2 NIVEL.</t>
  </si>
  <si>
    <t>UM-AA-K2-0015</t>
  </si>
  <si>
    <t>UM-AA-K3-0010</t>
  </si>
  <si>
    <t>UM-AA-K4-0015</t>
  </si>
  <si>
    <t>UM-AA-K5-0015</t>
  </si>
  <si>
    <t>UM-AA-MC-0030</t>
  </si>
  <si>
    <t>UM-HYC-PA-0040</t>
  </si>
  <si>
    <t>SUMINISTRO Y COLOCACION DE CANCELERIA DE ALUMINIO ANODIZADO NATURAL DE 3", FIJADA CON TAQUETES Y TORNILLOS SEGÚN DETALLES Y ESPECIFICACIONES DE PLANO. INCLUYE: CRISTAL FILTRASOL  DE 6 MM Ó ACRILICO ESMERILADO EN VENTANAS INTERIORES SEGÚN SE INDIQUE, SEGUROS DE EMBUTIDO, RIELES Y BISAGRAS EN VENTANAS, SELLADO CON SILICON Y SELLADOR ACRILASTIC EN MARCOS Y TODO LO NECERARIO PARA SU BUEN FUNCIONAMIENTO.</t>
  </si>
  <si>
    <t>UM-IHS-SS-0010</t>
  </si>
  <si>
    <t>SALIDA SANITARIA CON TUBO DE PVC SANT. REFORZADO, INCLUYE: CONEXIONES, TUBERIAS DE PVC DE 4", HERRAJES NECESARIOS Y DEMÁS MATERIALES, HERRAMIENTAS, MANO DE OBRA, PRUEBAS, RANURAS, RESANES Y TODO LO NECESARIO PARA SU BUEN FUNCIONAMIENTO. LIMPIEZA DEL ÁREA DE TRABAJO.</t>
  </si>
  <si>
    <t>UM-IHS-SS-0020</t>
  </si>
  <si>
    <t>SALIDA SANITARIA CON TUBO DE PVC SANT. REFORZADO, INCLUYE: CONEXIONES, TUBERIAS DE PVC DE 2", HERRAJES NECESARIOS Y DEMÁS MATERIALES, HERRAMIENTAS, MANO DE OBRA, PRUEBAS, RANURAS Y RESANES Y TODO LO NECESARIO PARA SU BUEN FUNCIONAMIENTO. LIMPIEZA DEL ÁREA DE TRABAJO.</t>
  </si>
  <si>
    <t>UM-IHS-SH-0010</t>
  </si>
  <si>
    <t>SALIDA HIDRAULICA, INCLUYE. TUBERIA DE COBRE TIPO "M" DE 1/2" Y 3/4",  MATERIAL DE SOLDADURA ESTAÑO 50, CONEXIONES (CODOS, YEES, TEES, CONECTORES, VALVULA ANGULAR), MATERIALES MENORES, HERRAMIENTA, MANO DE OBRA, PRUEBA HIDROSTÁTICAS CON DURACIÓN MINIMA DE 3 HRS, RANURAS, RESANES Y TODO LO NECESARIO PARA SU BUEN FUNCIONAMIENTO. LIMPIEZA DEL ÁREA DE TRABAJO.</t>
  </si>
  <si>
    <t>UM-IHS-TS-0010</t>
  </si>
  <si>
    <t>SUMINISTRO Y TENDIDO DE TUBO SANIT. PVC REFORZADO DE 100MM DE DIAMETRO. INCLUYE: CONEXIÓN A REGISTROS DE LA LINEA DE DRENAJE, TRAZO, EXCAVACIÓN, CAMA DE ARENA, CODOS, COPLES, YEES, TEES, RELLENO, COMPACTACIÓN, MATERIALES MENORES, PRUEBAS Y TODO LO NECESARIO PARA SU CORRECTO FUNCIONAMIENTO.</t>
  </si>
  <si>
    <t>UM-IHS-TH-0010</t>
  </si>
  <si>
    <t>UM-IHS-TV-0010</t>
  </si>
  <si>
    <t>TUBO DE VENTILACIÓN PARA LINEA SANITARIA CON TUBO DE PVC SANITARIO (ANGER) DE 2" HASTA 35 CM SOBRE EL NIVEL DE LA AZOTEA, INCLUYE: TUBERIA DE PVC, CONEXIONES, MATERIALES MENORES, HERRAMIENTA, MANO DE OBRA, RANURAS, RESANES Y TODO LO NECESARIO PARA SU BUEN FUNCIONAMIENTO.</t>
  </si>
  <si>
    <t>UM-IHS-VA-0010</t>
  </si>
  <si>
    <t>UM-IHS-RS-0010</t>
  </si>
  <si>
    <t>UM-IHS-MU-0020A</t>
  </si>
  <si>
    <t>SUMINISTRO Y COLOCACION DE WC DE DOS PIEZAS MARCA AMERICAN ESTANDAR LINEA CADET PRO NHRF, MODELO #4188A104MX.020 COLOR BLANCO, INCLUYE: LLAVE DE CONTROL, PIJAS, JUNTA PROHEL Y TODO LO NECESARIO PARA SU CORRECTA FIJACIÓN Y FUNCIONAMIENTO.</t>
  </si>
  <si>
    <t>UM-IHS-MU-0030A</t>
  </si>
  <si>
    <t>SUMINISTRO Y COLOCACION DE MINGITORIO MARCA IDEAL ESTANDAR COLOR BLANCO CON CESPOL INTEGRADO, INCLUYE: PIJAS Y UNA  LLAVE DE RESORTE CROMADA, PRUEBAS Y TODO LOS MATERIALES PARA SU CORRECTA FIJACIÓN Y FUNCIONAMIENTO.</t>
  </si>
  <si>
    <t>UM-IHS-MU-0110</t>
  </si>
  <si>
    <t>UM-IEL-VE-0010</t>
  </si>
  <si>
    <t>UM-IEL-VE-0020</t>
  </si>
  <si>
    <t>SUMINISTRO Y COLOCACION DE VENTILADOR DE TECHO MARCA BIRTMAN MODELO ULTRAVENT C5602L -127V- 60 HZ, INCLUYE: CABLEADO, CONDUCTOR CALIBRE No. 12 AWG. THW. MARCA CONDUMEX, CONTROL, CONEXIONES MISCELANEOS Y PRUEBAS.</t>
  </si>
  <si>
    <t>UM-IEL-IN-0030</t>
  </si>
  <si>
    <t>SUMINISTRO Y COLOCACIÓN DE INTERRUPTOR TERMOMAGNETICO DE 20 AMPERES INCLUYE: INSTALACIÓN, CONEXIONES Y PRUEBAS.</t>
  </si>
  <si>
    <t>C) INSTALACION DE GAS</t>
  </si>
  <si>
    <t>TOTAL DE INSTALACION DE GAS</t>
  </si>
  <si>
    <t>TOTAL DE INSTALACION ELECTRICA, RED Y ALARMA</t>
  </si>
  <si>
    <t>TOTAL DE INSTALACION HIDRO-SANITARIA</t>
  </si>
  <si>
    <t>UM-IG-S-0019</t>
  </si>
  <si>
    <t>UM-HYC-PM-0020</t>
  </si>
  <si>
    <t>UM-HYC-PU-0061</t>
  </si>
  <si>
    <t>UM-HYC-VM-0010</t>
  </si>
  <si>
    <t>UM-IEL-CC12-0010</t>
  </si>
  <si>
    <t>UM-HYC-MA-0010</t>
  </si>
  <si>
    <r>
      <t xml:space="preserve">CASTILLO DE CONCRETO </t>
    </r>
    <r>
      <rPr>
        <b/>
        <i/>
        <sz val="10"/>
        <rFont val="Calibri"/>
        <family val="2"/>
        <scheme val="minor"/>
      </rPr>
      <t xml:space="preserve"> K2 Ó KS2</t>
    </r>
    <r>
      <rPr>
        <sz val="10"/>
        <rFont val="Calibri"/>
        <family val="2"/>
        <scheme val="minor"/>
      </rPr>
      <t xml:space="preserve"> F´C=250KG/CM2 DE 14X30 CM. DE SECCIÓN, ARMADO CON 6 VARILLAS DEL #3 FY=4200KG/CM2 Y ESTRIBOS DEL #2, 6@10, @ 17 CMS. INCLUYE: CIMBRA COMÚN, DESCIMBRADO, CRUCE DE VARILLAS, ANCLAJE, ESCUADRAS, MANO DE OBRA, HERRAMIENTA Y MATERIALES, EN 1 Y 2 NIVEL.</t>
    </r>
  </si>
  <si>
    <r>
      <t xml:space="preserve">CASTILLO DE CONCRETO </t>
    </r>
    <r>
      <rPr>
        <b/>
        <i/>
        <u/>
        <sz val="10"/>
        <rFont val="Calibri"/>
        <family val="2"/>
        <scheme val="minor"/>
      </rPr>
      <t xml:space="preserve"> K3 Ó KS3</t>
    </r>
    <r>
      <rPr>
        <sz val="10"/>
        <rFont val="Calibri"/>
        <family val="2"/>
        <scheme val="minor"/>
      </rPr>
      <t xml:space="preserve"> F´C=250KG/CM2 DE 14X25 CM. DE SECCIÓN, ARMADO CON 4 VARILLAS DEL #4 FY=4200KG/CM2 Y ESTRIBOS DEL #2, 6 @ 10, @ 17 CMS. INCLUYE: CIMBRA COMÚN, DESCIMBRADO, CRUCE DE VARILLAS, ANCLAJE, ESCUADRAS, MANO DE OBRA, HERRAMIENTA Y MATERIALES, EN 1 Y 2 NIVEL.</t>
    </r>
  </si>
  <si>
    <r>
      <t xml:space="preserve">CASTILLO DE CONCRETO </t>
    </r>
    <r>
      <rPr>
        <b/>
        <i/>
        <u/>
        <sz val="10"/>
        <rFont val="Calibri"/>
        <family val="2"/>
        <scheme val="minor"/>
      </rPr>
      <t xml:space="preserve"> K4 Ó KS4</t>
    </r>
    <r>
      <rPr>
        <sz val="10"/>
        <rFont val="Calibri"/>
        <family val="2"/>
        <scheme val="minor"/>
      </rPr>
      <t xml:space="preserve"> F´C=250KG/CM2 DE 14X40 CM. DE SECCIÓN, ARMADO CON 6 VARILLAS DEL #3 FY=4200KG/CM2 Y ESTRIBOS DEL #2, 6 @ 10, @ 17 CMS. INCLUYE: CIMBRA COMÚN, DESCIMBRADO, CRUCE DE VARILLAS, ANCLAJE, ESCUADRAS, MANO DE OBRA, HERRAMIENTA Y MATERIALES, EN 1 Y 2 NIVEL.</t>
    </r>
  </si>
  <si>
    <r>
      <t xml:space="preserve">CASTILLO DE CONCRETO </t>
    </r>
    <r>
      <rPr>
        <b/>
        <i/>
        <u/>
        <sz val="10"/>
        <rFont val="Calibri"/>
        <family val="2"/>
        <scheme val="minor"/>
      </rPr>
      <t xml:space="preserve"> K5 Ó KS5</t>
    </r>
    <r>
      <rPr>
        <sz val="10"/>
        <rFont val="Calibri"/>
        <family val="2"/>
        <scheme val="minor"/>
      </rPr>
      <t xml:space="preserve"> F´C=250KG/CM2 DE 14X65 CM. DE SECCIÓN, ARMADO CON 6 VARILLAS DEL #3 FY=4200KG/CM2 Y ESTRIBOS DEL #2, 6 @ 10, @ 17 CMS. INCLUYE: CIMBRA COMÚN, DESCIMBRADO, CRUCE DE VARILLAS, ANCLAJE, ESCUADRAS, MANO DE OBRA, HERRAMIENTA Y MATERIALES, EN 1 Y 2 NIVEL.</t>
    </r>
  </si>
  <si>
    <t>UM-PRE-DC-0010</t>
  </si>
  <si>
    <t>UM-PRE-DP-0010</t>
  </si>
  <si>
    <t>UM-PRE-DF-0010</t>
  </si>
  <si>
    <t>UM-PRE-RF-0010</t>
  </si>
  <si>
    <t>UM-PRE-DCA-0010</t>
  </si>
  <si>
    <t>UM-PRE-DMB-0010</t>
  </si>
  <si>
    <t>UM-PRE-DMB-0020</t>
  </si>
  <si>
    <t>UM-PRE-DMB-0030</t>
  </si>
  <si>
    <t>CHAROLA DE PISO FABRICADA EN ACERO INOXIDABLE EQUIPADA CON MARCO PERIMETRAL PREVISTA PARA EMPOTRAR AL PISO, EQUIPADA CON REJILLAS DE ALUMINIO FUNDIDO DESMONTABLES PARA FÁCIL LIMPIEZA. MIDE 1.21 MTS DE LARGO X 26 CMS DE ANCHO X 7 CMS DE PROFUNDIDAD</t>
  </si>
  <si>
    <t>UM-IHS-TG-0010</t>
  </si>
  <si>
    <t>UM-IHS-RP-0020</t>
  </si>
  <si>
    <t>UM-IHS-RP121-0010</t>
  </si>
  <si>
    <t>CHAROLA DE PISO FABRICADA EN ACERO INOXIDABLE EQUIPADA CON MARCO PERIMETRAL PREVISTA PARA EMPOTRAR AL PISO, EQUIPADA CON REJILLAS DE ALUMINIO FUNDIDO DESMONTABLES PARA FÁCIL LIMPIEZA. MIDE 0.63MTS DE LARGO X 48 CMS DE ANCHO X 7 CMS DE PROFUNDIDAD</t>
  </si>
  <si>
    <t>A) INSTALACION HIDRO-SANITARIA</t>
  </si>
  <si>
    <t>SALIDA DE GAS DE 13 Ó 19 MM PARA CALENTADOR O ESTUFA, CON TUBO DE COBRE TIPO "L"  SE DEBERÁ CONSIDERAR PARA ESTE TRABAJO: SUMINISTRO, INSTALACIÓN Y CONEXIÓN, PRUEBAS, MATERIALES, MANO DE OBRA, HERRAMIENTA Y EQUIPO, ANDAMIOS, CARGAS, DESCARGAS, ACARREOS, ELEVACIONES, CORTES, DESPERDICIOS, FIJACIONES, PINTURA DE ACUERDO AL CÓDIGO, LIMPIEZA DE LA ZONA DE TRABAJO.</t>
  </si>
  <si>
    <t>UM-IHS-PE-0010</t>
  </si>
  <si>
    <t>UM-IEL-LC/GALV-0010</t>
  </si>
  <si>
    <t>UM-IEL-AP-0010A</t>
  </si>
  <si>
    <t>SALIDA PARA APAGADOR SENCILLO O DE ESCALERA Y CONTROL DE VENTILADOR CON CHALUPA DE PVC. TUBO Y CONECTOR CONDUIT DE PVC. TIPO PESADO DE 13 Y 19 MM.,  INCLUYE: RANURAS, RESANES EN MUROS, GUIAS DE ACERO GALVANIZADO C. 14, CONECTOR PARA CAMBIO A TUBERIA GALVANIZADA, TUBERIA CONDUIT GALVANIZADA LIGERA CON ROSCA, MONITOR Y CONTRA TODO LO NECESARIO PARA SU CORRECTA EJECUCIÓN Y FUNCIONAMIENTO (VER PLANO ELECTRICO).</t>
  </si>
  <si>
    <t>UM-IG-CP-0010A</t>
  </si>
  <si>
    <t>UM-IG-DU-0010</t>
  </si>
  <si>
    <t>UM-IG-VAL-0010</t>
  </si>
  <si>
    <t>UM-PRE-DL-0010</t>
  </si>
  <si>
    <t>UM-HYC-TECH-0010</t>
  </si>
  <si>
    <t>SUMINISTRO Y COLOCACIÓN DE TECHUMBRE A BASE DE PANEL METÁLICO TIPO SANDWICH PARA CUBIERTA, INYECTADO EN LINEA CONTINUA CON POLIURETANO EXPANDIDO DE ALTA DENSIDAD (40KG/M3) Y AMBAS CARAS DE ACERO GALVANIZADO PREPINTADO MODELO GLAMET DE 1 1/2" CAL 26/26. INCLUYE: CABALLETE LISO, CLOSURE, TAPAGOTERO GL DE 1"  Y 1.5" CLIP DE CUBIERTA CAPELOTE,  TORNILLOS AUTOTALADRANTES CON NEOPRENO CABEZA PINTADA PARA FIJACIÓN, MONTAJE, TRASLADOS, ELEVACIONES, SELLADOR NP1 COLOR BLANCO EN UNIONES Y TODO LO NECESARIO PARA SU CORRECTA INSTALACIÓN.</t>
  </si>
  <si>
    <t>SUMINISTRO E INSTALACIÓN DE SISTEMA DE EXTRACCIÓN A BASE DE VENTILADOR CENTRIFUGO TURBINA DE ALABES CURVA ATRASADA TIPO VENT-SET, MODELO CM 280, TRANSMISIÓN POLEA Y BANDA MARCA SOLER&amp;PALAU CON MOTOR DE 0.5 HP, 220V/1/60. GIRANDO A 2250 RPM. INCLUYE: CONEXIÓN A DUCTO DE EXTRACCIÓN DE CAMPANA, FIJACIÓN A MURO, SOPORTE, MATERIAL, MANO DE OBRA, HERRAMIENTA Y TODO LO NECESARIO PARA SU CORRECTA INSTALACIÓN.</t>
  </si>
  <si>
    <t>UM-CIM-AC-0040</t>
  </si>
  <si>
    <t>ACERO DE REFUERZO EN CIMENTACIÓN CON VARILLA #5 F´Y=4200KG/CM2,  INCLUYE: SUMINISTRO, HABILITADO, ARMADO, TRASLAPES, GANCHOS, ESCUADRAS (VER DETALLES ADICIONALES DE REFUERZO EN PLANOS ESTRUCTURALES), SILLETAS Y DESPERDICIOS.</t>
  </si>
  <si>
    <t>UM-HYC-CM1-0010</t>
  </si>
  <si>
    <t>UM-HYC-CM2-0010</t>
  </si>
  <si>
    <t>UM-HYC-LA-0020</t>
  </si>
  <si>
    <t>UM-HYC-TM1-0010</t>
  </si>
  <si>
    <t>UM-HYC-TM2-0010</t>
  </si>
  <si>
    <t>UM-HYC-TM3-0010</t>
  </si>
  <si>
    <t>UM-HYC-VM1-0010</t>
  </si>
  <si>
    <t>UM-HYC-CV-0020</t>
  </si>
  <si>
    <t>UM-HYC-PIN-0010</t>
  </si>
  <si>
    <t>UM-HYC-PRU-0010</t>
  </si>
  <si>
    <t>UM-EST-CI-0040</t>
  </si>
  <si>
    <t>CIMBRA APARENTE EN LOSAS, ACABADO APARENTE CON TRIPLAY PRIMERA DE PINO DE 16MM. SUPERFICIE LIMPIA, LIBRE DE SOBRANTES Y RESANES DE HUECOS INCLUYE: MATERIALES, ACARREOS, CORTES, DESPERDICIOS, HABILITADO, CIMBRADO, DESCIMBRADO, MANO DE OBRA, EQUIPO, HERRAMIENTA, CHAFLANES, GOTERO Y FRENTES, EN PRIMER NIVEL.</t>
  </si>
  <si>
    <t>UM-AA-ML-0010</t>
  </si>
  <si>
    <t>FABRICACIÓN DE MESETA PARA LAVAMANOS DE CONCRETO F´C=250KG/CM2,  DE 8 A 10 CM DE ESPESOR DE ACUERDO A PROYECTO, ARMADA CON ACERO DEL #3  A CADA 20 CM EN AMBOS SENTIDOS F´Y=4200KG/CM2,  EMPOTRADA AL MURO,  INCLUYE: MATERIALES, MANO DE OBRA, HERRAMIENTA, RANURADO DE MURO, CIMBRADO, DESCIMBRADO,  ARMADO, COLADO, RECUBRIMIENTO DE LA MESETA, ZOCLO Y FALDONES CON MEZCLA DE CEMENTO BLANCO Y MARMOLINA ACABADO DESLAVADO,  ESQUINAS BOLEADAS, PREPARACIÓN DE TUBERÍA PARA ALIMENTACIÓN HIDRAULICA Y CONEXIÓN A DRENAJE,  ACOPIO Y RETIRO DE DESPERDICIOS A TIRO AUTORIZADO Y LIMPIEZA DEL ÁREA DE TRABAJO Y TODO LO NECESARIO PARA SU CORRECTA EJECUCIÓN.</t>
  </si>
  <si>
    <t>UM-AA-MBM-0010</t>
  </si>
  <si>
    <t>UM-IHS-MU-0050</t>
  </si>
  <si>
    <t>UM-IHS-MU-0060</t>
  </si>
  <si>
    <t>UM-IHS-MU-0070</t>
  </si>
  <si>
    <t>UM-HYC-PLA/ATZ-0010</t>
  </si>
  <si>
    <t>UM-HYC-TECH-0030</t>
  </si>
  <si>
    <t>A) MUROS</t>
  </si>
  <si>
    <t>B) TECHUMBRE</t>
  </si>
  <si>
    <t>C) CANCELERÍA</t>
  </si>
  <si>
    <t>PERFIL DE ACERO HSS 10X1/4" A500 G50, PARA COLUMNA METALICA CM1, INCLUYE: CORTES, MONTAJE SEGÚN ESPECIFICACIONES AISC, ALINEAMIENTO, PREPARACIÓN Y LIMPIEZA DEL METAL MEDIANTE CHORREADO ABRASIVO O TÉCNICA SIMILAR PARA SU PINTADO, SOLDADURA CLASE E7018, Y TODO LO NECESARIO PARA SU CORRECTA INSTALACIÓN SIGUIENDO LAS ESPECIFICACIONES DESCRITAS EN PLANOS ESTRUCTURALES.</t>
  </si>
  <si>
    <t>PERFIL DE ACERO HSS 12X1/4" A500 G50, PARA COLUMNA METALICA CM2, INCLUYE: CORTES, MONTAJE SEGÚN ESPECIFICACIONES AISC, ALINEAMIENTO, PREPARACIÓN Y LIMPIEZA DEL METAL MEDIANTE CHORREADO ABRASIVO O TÉCNICA SIMILAR PARA SU PINTADO, SOLDADURA CLASE E7018, Y TODO LO NECESARIO PARA SU CORRECTA INSTALACIÓN SIGUIENDO LAS ESPECIFICACIONES DESCRITAS EN PLANOS ESTRUCTURALES.</t>
  </si>
  <si>
    <t>UM-HYC-PL1/CM1-0010</t>
  </si>
  <si>
    <t>UM-HYC-PL2/CM2-0010</t>
  </si>
  <si>
    <t>UM-HYC-PL3/C1-0010</t>
  </si>
  <si>
    <t>UM-HYC-PL4/T2-0010</t>
  </si>
  <si>
    <t>UM-HYC-PT/CM1-0010</t>
  </si>
  <si>
    <t>UM-HYC-PL/RF-0010</t>
  </si>
  <si>
    <t>UM-HYC-PLA/L1-0010</t>
  </si>
  <si>
    <r>
      <t xml:space="preserve">PERFIL DE ACERO IPR 12"X4"X28.30 KG/M, PARA TRABE METALICA TM3 EN CUBIERTA. INCLUYE: CORTES, MONTAJE SEGÚN ESPECIFICACIONES AISC, ALINEAMIENTO, PREPARACIÓN Y LIMPIEZA DEL METAL MEDIANTE CHORREADO ABRASIVO O TÉCNICA SIMILAR PARA SU PINTADO, SOLDADURA CLASE E7018, </t>
    </r>
    <r>
      <rPr>
        <sz val="10"/>
        <rFont val="Calibri"/>
        <family val="2"/>
        <scheme val="minor"/>
      </rPr>
      <t xml:space="preserve"> Y TODO LO NECESARIO PARA SU CORRECTA INSTALACIÓN.</t>
    </r>
  </si>
  <si>
    <t>UM-HYC-CV1-0010</t>
  </si>
  <si>
    <t>UM-HYC-SUJ-0010</t>
  </si>
  <si>
    <t>SUMINISTRO Y COLOCACIÓN DE SUJETADOR DE 80 CM DE LARGO PARA CANALÓN DE AGUA PLUVIAL ACERO ESTRUCTURAL PTR 51 X 3.2 A50. INCLUYE: CORTES,  MONTAJE SEGÚN ESPECIFICACIONES AISC, ALINEAMIENTO, PREPARACIÓN Y LIMPIEZA DEL METAL MEDIANTE CHORREADO ABRASIVO O TÉCNICA SIMILAR PARA SU PINTADO, SOLDADURA CLASE E7018, Y TODO LO NECESARIO PARA SU CORRECTA INSTALACIÓN.</t>
  </si>
  <si>
    <t>CANALÓN DE AGUA PLUVIAL A BASE DE LÁMINA PREPINTADA DE LA LINEA METECNO CAL. 18. INCLUYE: CORTES, DOBLECES, MONTAJE SEGÚN ESPECIFICACIONES AISC, ALINEAMIENTO,  SOLDADURA CLASE E70XX, RIGIZADOR DE LÁMINA CAL. 12, RETOQUES DE PINTURA Y TODO LO NECESARIO PARA SU CORRECTA INSTALACIÓN SIGUIENDO LAS ESPECIFICACIONES DESCRITAS EN PLANOS ESTRUCTURALES.</t>
  </si>
  <si>
    <t>UM-HYC-PT/CM2-0010</t>
  </si>
  <si>
    <t>UM-HYC-CPS-0010</t>
  </si>
  <si>
    <t>SUMINISTRO E INSTALACIÓN DE VALVULAS DE CONTROL DE CIERRE RAPIDO EN RED DE GAS, UBICADA A 1.50 - 1.70 M DEL NPT ANTES DE LA LLEGADA AL MUEBLE. INCLUYE: CONEXIÓN, HERRAMIENTA, MANO DE OBRA, Y TODO LO NECESARIO PARA SU CORRECTA INSTALACIÓN.</t>
  </si>
  <si>
    <t>UM-HYC-PL/45-0010</t>
  </si>
  <si>
    <t>UM-PRE-DMU-0010</t>
  </si>
  <si>
    <t>UM-IG-EXT/C-0010</t>
  </si>
  <si>
    <t>UM-IHS-TI-0020</t>
  </si>
  <si>
    <t>SUMINISTRO, INSTALACIÓN Y CONEXIÓN DE TINACO VERTICAL, ROTOPLAST O SIMILAR DE POLICLORURO DE VINILO CON CAPACIDAD DE 2,500 LTS A LA RED GENERAL DEL EDIFICIO. INCLUYE: CONEXION A TUBERIA DE LLENADO EXISTENTE, VÁLVULA FLOTADOR DE GLOBO DE 1/2", CONEXIONES, PRUEBAS, MATERIALES, MANO DE OBRA, EQUIPO, ANDAMIOS Y HERRAMIENTA. INCLUYE TRASLADO.</t>
  </si>
  <si>
    <t>SUMINISTRO, INSTALACIÓN Y CONEXIÓN DE LÍNEA DE ALIMENTACIÓN HIDRAULICA CON TUBO DE COBRE TIPO "M" DE 3/4", INCLUYE: TRAZO, EXCAVACIÓN, TENDIDO DE TUBO, RELLENO COMPACTADO, TUBERIA DE COBRE TIPO "M" MATERIAL DE SOLDADURA, CONEXIONES, MATERIALES MENORES, HERRAMIENTA, MANO DE OBRA, PRUEBA HIDROSTATICA Y TODO LO NECESARIO PARA SU BUEN FUNCIONAMIENTO. LIMPIEZA DEL ÁREA DE TRABAJO.</t>
  </si>
  <si>
    <t>DESPALME DE TERRENO NATURAL CON MAQUINARIA, ESPESOR PROMEDIO DE 20 CM, INCLUYE: MAQUINARIA, EQUIPO, MANO DE OBRA,  CARGA Y ACARREO DEL MATERIAL NO ÚTIL A 600 MTS. FUERA DE LA OBRA Y TODO LO NECESARIO PARA SU CORRECTA EJECUCIÓN.</t>
  </si>
  <si>
    <t>DEMOLICIÓN DE CONCRETO ARMADO EN ELEMENTOS ESTRUCTURALES SIN RECUPERACIÓN DE ACERO,  CON ROMPEDORA ELÉCTRICA, A CUALQUIER ALTURA Y GRADO DE DIFICULTAD, INCLUYE: EQUIPO DE CORTE, ROMPEDORA ELÉCTRICA, MANO DE OBRA, HERRAMIENTA, EQUIPO, ANDAMIOS,  ACARREOS DENTRO Y FUERA DE OBRA, ACOPIO Y RETIRO DE MATERIAL PRODUCTO DE LA DEMOLICIÓN A TIRO AUTORIZADO Y LIMPIEZA DEL ÁREA DE TRABAJO.</t>
  </si>
  <si>
    <t>DEMOLICIÓN DE MURO 14 CM. DE ESPESOR, A UNA ALTURA MÁXIMA DE 3.00MTS, A MANO Y MARRO, INCLUYE: CADENAS, CASTILLOS Y APLANADO DE MEZCLA POR AMBAS CARAS, MANO DE OBRA, ANDAMIOS, EQUIPO, HERRAMIENTA Y TODO LO NECESARIO PARA SU CORRECTA EJECUCIÓN.</t>
  </si>
  <si>
    <t>DEMOLICIÓN DE LOSA DE CONCRETO ARMADO DE 10 CM. DE ESPESOR PROMEDIO, A CUALQUIER ALTURA Y GRADO DE DIFICULTAD,  A MANO CON MARRO Y CUÑA, SE DEBERÁ CONSIDERAR PARA ESTE TRABAJO: MANO DE OBRA, HERRAMIENTA, EQUIPO, ACARREOS, ACOPIO Y RETIRO DE MATERIAL PRODUCTO DE LA DEMOLICIÓN A TIRO AUTORIZADO Y LIMPIEZA DEL ÁREA DE TRABAJO.</t>
  </si>
  <si>
    <t>DESMONTAJE DE CANCELARÍA DE ALUMINIO CUALQUIER ESPESOR PARA SER REUTILIZADA, A CUALQUIER ALTURA Y GRADO DE DIFICULTAD, INCLUYE: MANO DE OBRA, HERRAMIENTA, EQUIPO, ACARREOS, ACOPIO Y RETIRO DE MATERIAL PRODUCTO DE LOS TRABAJOS A TIRO AUTORIZADO A 600 MTS DE LA OBRA Y LIMPIEZA DEL ÁREA DE TRABAJO.</t>
  </si>
  <si>
    <t>MURO DE TABIQUE DE BARRO ROJO RECOCIDO 7X14X28 CM. DE 14 CM. DE ESPESOR, A DIFERENTES ALTURAS, EN HILADAS A PLOMO Y A NIVEL JUNTEADO CON CEMENTO-MORTERO-ARENA PROPORCIÓN 1/2:1:4 1/2  ACABADO COMÚN. INCLUYE: ANDAMIOS ELEVACIONES A UNA ALTURA DE HASTA 5 M, MANO DE OBRA, HERRAMIENTAS Y MATERIALES, EN 1 Y 2 NIVEL.</t>
  </si>
  <si>
    <t>SEPARACIÓN ENTRE CASTILLOS-COLUMNAS-MUROS CON PLACA DE POLIESTIRENO DE 2.5 CM., CANAL DE LÁMINA CALIBRE 18, CON 2 TAQUETES DE EXPANSIÓN  1/4" DE DIÁMETRO @ 50 CM. VERTICALES (VER DETALLE EN PLANO), INCLUYE: MANO DE OBRA, HERRAMIENTAS Y MATERIALES, EN 1 Y 2 NIVEL.</t>
  </si>
  <si>
    <t>FIRME DE CONCRETO F`C=200KG/CM2 DE 10 CMS. DE ESPESOR CON MALLA ELECTROSOLDADA 6X6/10-10 REFORZADO, ACABADO RÚSTICO PARA RECIBIR LOSETA INCLUYE: NIVELACIÓN Y COMPACTACIÓN, MATERIALES, CIMBRADO, COLADO, MANO DE OBRA, EQUIPO Y HERRAMIENTA.</t>
  </si>
  <si>
    <t>APLICACIÓN DE PINTURA 100% ACRILICA, ACABADO MATE, BASE AGUA, EN MUROS, COLUMNAS, TRABES Y PLAFÓN. COLOR BLANCO OSTIÓN Y BLANCO AMANECER EN INTERIORES Y COLOR SIMILAR A EDIFICIOS EXISTENTES EN EXTERIOR,  DENSIDAD DE 1.025 - 1.38 G/ML, SOLIDOS EN PESO 50% MINIMO, APLICADO SOBRE UNA CAPA DE SELLADOR, TRABAJO TERMINADO A DOS MANOS, INCLUYE: MATERIALES, PREPARACIÓN DE LA SUPERFICIE, ANDAMIOS, REBABEAR Y PLASTE NECESARIO.</t>
  </si>
  <si>
    <t>PERFIL DE ACERO IPR 8"X5 1/4"X 26.9 KG/M, PARA CONTRA VENTEO CV1 EN MUROS. INCLUYE: REFUERZO A BASE DE SOLERAS DE 3"X1/4" EN CONEXIÓN A TRABE METALICA (8 PZAS POR CARA) CORTES, MONTAJE SEGÚN ESPECIFICACIONES AISC, ALINEAMIENTO, PREPARACIÓN Y LIMPIEZA DEL METAL MEDIANTE CHORREADO ABRASIVO O TÉCNICA SIMILAR PARA SU PINTADO, SOLDADURA CLASE E7018,  Y TODO LO NECESARIO PARA SU CORRECTA INSTALACIÓN.</t>
  </si>
  <si>
    <t>SUMINISTRO Y COLOCACIÓN DE PLACA PL1 DE ACERO A-36 DE 3/4", DE 45 X 45 CM, PARA APOYO DE COLUMNA CM1. INCLUYE: 8 PERNOS DE ACERO A36 DE 1" X 39.5" CON TUERCAS Y RONDANAS FIJADAS AL ARMADO DEL DADO DE CIMENTACIÓN, BARRENOS OBLONGOS O NORMALES (SEGÚN ESPECIFICACIONES)  PARA 25 MM, CORTES, ALINEACION, MONTAJE, SOLDADURA CLASE E7018, PREPARACIÓN Y LIMPIEZA DE LA PLACA MEDIANTE CHORREADO ABRASIVO O TÉCNICA SIMILAR PARA SU PINTADO, INYECCIÓN DE MORTERO GROUT EN APOYOS PARA NIVELACIÓN DE DADO Y TODO LO NECESARIO PARA SU CORRECTA INSTALACIÓN.</t>
  </si>
  <si>
    <t>SUMINISTRO Y COLOCACIÓN DE PLACA PL2 DE ACERO A-36 DE 1", DE 50 X 50 CM, PARA APOYO DE COLUMNA CM2. INCLUYE: 8 PERNOS DE ACERO A36 DE 1"X39.5" CON TUERCAS Y RONDANAS FIJADAS AL ARMADO DEL DADO DE CIMENTACIÓN, BARRENOS OBLONGOS O NORMALES (SEGÚN ESPECIFICACIONES)  PARA 25 MM, CORTES, ALINEACION, MONTAJE, SOLDADURA CLASE E7018, PREPARACIÓN Y LIMPIEZA DE LA PLACA MEDIANTE CHORREADO ABRASIVO O TÉCNICA SIMILAR PARA SU PINTADO, INYECCIÓN DE MORTERO GROUT EN APOYOS PARA NIVELACIÓN DE DADO Y TODO LO NECESARIO PARA SU CORRECTA INSTALACIÓN.</t>
  </si>
  <si>
    <t>SUMINISTRO Y COLOCACIÓN DE PLACA PL3 DE ACERO A-36 DE 5/8", DE 30 X 40 CM, PARA FIJACIÓN DE TRABE TM2 A COLUMNA C1. INCLUYE: 6 ANCHAS DE VARILLA CORRUGADA DE 5/8" CON DOBLES DE ACUERDO A LAS ESPECIFICACIONES DEL PLANO, CORTES, ALINEACION, MONTAJE, SOLDADURA CLASE E7018, PREPARACIÓN Y LIMPIEZA DE LA PLACA MEDIANTE CHORREADO ABRASIVO O TÉCNICA SIMILAR PARA SU PINTADO Y TODO LO NECESARIO PARA SU CORRECTA INSTALACIÓN.</t>
  </si>
  <si>
    <t>SUMINISTRO Y COLOCACIÓN DE PLACA PL4 DE ACERO A-36 DE 1/2", DE 22 X 40 CM, PARA FIJACIÓN DE TRABE TM3 A TRABE T2. INCLUYE: 4 ANCHAS DE VARILLA CORRUGADA DE 5/8" CON DOBLES DE ACUERDO A LAS ESPECIFICACIONES DEL PLANO, CORTES, ALINEACION, MONTAJE, SOLDADURA CLASE E7018, PREPARACIÓN Y LIMPIEZA DE LA PLACA MEDIANTE CHORREADO ABRASIVO O TÉCNICA SIMILAR PARA SU PINTADO Y TODO LO NECESARIO PARA SU CORRECTA INSTALACIÓN.</t>
  </si>
  <si>
    <t>SUMINISTRO Y COLOCACIÓN DE PLACA TAPA CM1 DE ACERO A-36 DE 3/8", DE 33 X 33 CM. INCLUYE: CORTES, ALINEACION, MONTAJE, SOLDADURA CLASE E7018, PREPARACIÓN Y LIMPIEZA DEL METAL MEDIANTE CHORREADO ABRASIVO O TÉCNICA SIMILAR PARA SU PINTADO Y TODO LO NECESARIO PARA SU CORRECTA INSTALACIÓN.</t>
  </si>
  <si>
    <t>SUMINISTRO Y COLOCACIÓN DE PLACA TAPA CM2 DE ACERO A-36 DE 3/8", DE 28 X 28 CM. INCLUYE: CORTES, ALINEACION, MONTAJE, SOLDADURA CLASE E7018, PREPARACIÓN Y LIMPIEZA DEL METAL MEDIANTE CHORREADO ABRASIVO O TÉCNICA SIMILAR PARA SU PINTADO Y TODO LO NECESARIO PARA SU CORRECTA INSTALACIÓN.</t>
  </si>
  <si>
    <t>SUMINISTRO Y COLOCACIÓN DE PLACA REFUERZO TM-CM DE ACERO A-36 DE 5/8", DE 25 X 25 CM. INCLUYE: CORTES, ALINEACION, MONTAJE, SOLDADURA CLASE E7018, PREPARACIÓN Y LIMPIEZA DEL METAL MEDIANTE CHORREADO ABRASIVO O TÉCNICA SIMILAR PARA SU PINTADO Y TODO LO NECESARIO PARA SU CORRECTA INSTALACIÓN.</t>
  </si>
  <si>
    <t>PERFIL DE ACERO IPR 16" X 7" X 59.6 KG/M, PARA TRABE METALICA TM1 EN CUBIERTA. INCLUYE: CORTES, MONTAJE SEGÚN ESPECIFICACIONES AISC, ALINEAMIENTO, PREPARACIÓN Y LIMPIEZA DEL METAL MEDIANTE CHORREADO ABRASIVO O TÉCNICA SIMILAR PARA SU PINTADO, SOLDADURA CLASE E7018,  Y TODO LO NECESARIO PARA SU CORRECTA INSTALACIÓN.</t>
  </si>
  <si>
    <t>PERFIL DE ACERO IPR 12" X6 3/4" X 38.70 KG/M, PARA TRABE METALICA TM2 EN CUBIERTA. INCLUYE: CORTES, MONTAJE SEGÚN ESPECIFICACIONES AISC, ALINEAMIENTO, PREPARACIÓN Y LIMPIEZA DEL METAL MEDIANTE CHORREADO ABRASIVO O TÉCNICA SIMILAR PARA SU PINTADO, SOLDADURA CLASE E7018,  Y TODO LO NECESARIO PARA SU CORRECTA INSTALACIÓN.</t>
  </si>
  <si>
    <t>PERFIL DE ACERO IPR 12" X 6 3/4" X 38.70 KG/M, PARA VIGA METALICA VM1 EN CUBIERTA. INCLUYE: CORTES, MONTAJE SEGÚN ESPECIFICACIONES AISC, ALINEAMIENTO, PREPARACIÓN Y LIMPIEZA DEL METAL MEDIANTE CHORREADO ABRASIVO O TÉCNICA SIMILAR PARA SU PINTADO, SOLDADURA CLASE E7018,  Y TODO LO NECESARIO PARA SU CORRECTA INSTALACIÓN.</t>
  </si>
  <si>
    <t>PERFIL DE ACERO PTR 3" CAL 14, PARA LARGUEROS EN CUBIERTA. INCLUYE: CORTES, MONTAJE SEGÚN ESPECIFICACIONES AISC, ALINEAMIENTO, PREPARACIÓN Y LIMPIEZA DEL METAL MEDIANTE CHORREADO ABRASIVO O TÉCNICA SIMILAR PARA SU PINTADO, SOLDADURA CLASE E7018, CLIP DE DOS PLACA DE 1/4" DE 20 X 7.6 CM CON 2 TORNILLOS DE 1/2", TUERCAS Y RONDANAS EN CONEXIÓN DE LARGUERO SOBRE TM O VM O CLIP DE LÁMINA DE 1/4" DE 10 CM DE ANCHO Y UN DESARROLLO DE 13 CM, CON 1 TORNILLO DE 1/2" CON TUERCA Y RONDANAS SOLDADO A PLACA EN ELEMENTOS DE CONCRETO, BARRENOS OBLONGOS O NORMALES (SEGÚN ESPECIFICACIONES) Y TODO LO NECESARIO PARA SU CORRECTA INSTALACIÓN.</t>
  </si>
  <si>
    <r>
      <t xml:space="preserve">ACERO REDONDO LISO  5/8" A36, PARA CONTRAVIENTO (CV) EN CUBIERTA. INCLUYE: ROSCA DE 15 CM EN EXTREMOS DE ELEMENTO (M19X3 </t>
    </r>
    <r>
      <rPr>
        <sz val="10"/>
        <rFont val="Calibri"/>
        <family val="2"/>
      </rPr>
      <t>α60°)</t>
    </r>
    <r>
      <rPr>
        <sz val="10"/>
        <rFont val="Calibri"/>
        <family val="2"/>
        <scheme val="minor"/>
      </rPr>
      <t>, SUJETADOR PARA CV, CAJA DE ANGULO L 4" X 1/4" Y ATIESADOR CON SOLERA DE 3" X 1/4",  MONTAJE SEGÚN ESPECIFICACIONES AISC, ALINEAMIENTO, PREPARACIÓN Y LIMPIEZA DEL METAL MEDIANTE CHORREADO ABRASIVO O TÉCNICA SIMILAR PARA SU PINTADO, SOLDADURA CLASE E7018, TUERCA HEXAGONAL PESADA 3/4" (DIAMETRO NOMINAL),  Y TODO LO NECESARIO PARA SU CORRECTA INSTALACIÓN.</t>
    </r>
  </si>
  <si>
    <t>SUMINISTRO Y COLOCACIÓN DE PLACA DE SOLERA DE 4" X 1/4" DE 15 CM, CON DOS ANCLAS DE 3/8", AHOGADA EN TRABES DE CONCRETO O CADENA DE CERRAMIENTO PARA FIJACIÓN DE LARGUERO L1. INCLUYE:  CORTES, ALINEACION, MONTAJE, SOLDADURA CLASE E7018, PREPARACIÓN Y LIMPIEZA DE LA PLACA MEDIANTE CHORREADO ABRASIVO O TÉCNICA SIMILAR PARA SU PINTADO, Y TODO LO NECESARIO PARA SU CORRECTA INSTALACIÓN.</t>
  </si>
  <si>
    <t>SUMINISTRO Y COLOCACIÓN DE PLACA DE ACERO A-36 DE 8 X 29 CM DE 13MM, PARA ATIEZADORES. INCLUYE:  CORTES, ALINEACION, MONTAJE, SOLDADURA CLASE E7018, PREPARACIÓN Y LIMPIEZA DEL METAL MEDIANTE CHORREADO ABRASIVO O TÉCNICA SIMILAR PARA SU PINTADO, Y TODO LO NECESARIO PARA SU CORRECTA INSTALACIÓN.</t>
  </si>
  <si>
    <t>SUMINISTRO Y COLOCACIÓN DE CONECTORES CPS (VER ESPECIFICACIONES EN PLANO ESTRUCTURAL), CON CANAL CPS 4" X 8.04 KG/CM2 Y 15 CM DE LONGITUD A CADA 25 CM,  A-36. INCLUYE:  CORTES, ALINEACION, MONTAJE, SOLDADURA CLASE E7018, Y TODO LO NECESARIO PARA SU CORRECTA INSTALACIÓN.</t>
  </si>
  <si>
    <t>SUMINISTRO Y APLICACIÓN DE PINTURA EPOXICA SISTEMA MACROPOXI 646 FAST CURE EPOXI COLOR BLANCO A DOS MANOS CON PISTOLA,  EN TODOS LOS ELEMENTOS METALICOS, CM1, CM2, TM1, TM2, TM3, VM1, L1, CV1, CV2, PLACAS BASES Y DE CONEXIÓN, ANGULOS, SUJETADORES. INCLUYE: PREPARACION DEL METAL DE ACUERDO A LA FICHA TÉCNICA DEL PRODUCTO, ANDAMIOS, HERRAMIENTAS Y EQUIPO, MATERIALES MENORES, MANO DE OBRA Y TODO LO NECESARIO PARA SU CORRECTA APLICACIÓN.</t>
  </si>
  <si>
    <t>REALIZACIÓN DE PRUEBA DE LIQUIDOS PENETRANTES A JUNTAS O UNIONES DE ELEMENTOS METÁLICOS CON SOLDADURA (POR PERSONAL DE LABORATORIO), CONSISTENTE EN LIMPIEZA DE LA JUNTA, APLICACIÓN DE LIQUIDO PENETRANTE, APLICACIÓN DE MATERIAL ABSORVENTE O POLVO SUSPENDIDO EN UN MEDIO ACUOSO COMO REVELADOR. INCLUYE: ANDAMIOS, HERRAMIENTA, PRESENTACIÓN DE INFORME DE ACUERDO A LA NORMA ANSI/AWS D1.1. (LAS JUSTAS O UNIONES A LAS QUE SE REALIZARAN LAS PRUEBAS SE DEFINIRAN EN OBRA)</t>
  </si>
  <si>
    <t>SUMINISTRO Y COLOCACIÓN DE DOS PLACA DE 20 X 26CM X 1/2",  SOLDADAS A LA CM Y TM TAL COMO INDICA EL DETALLE DET-01 DEL PLANO ESTRUCTURAL. INCLUYE:  DOS PIEZAS DE SOLERA DE 4" X 1/2" DE 25 CM DE LARGO, CORTES, ALINEACION, MONTAJE, SOLDADURA CLASE E7018, PREPARACIÓN Y LIMPIEZA DEL METAL MEDIANTE CHORREADO ABRASIVO O TÉCNICA SIMILAR PARA SU PINTADO, Y TODO LO NECESARIO PARA SU CORRECTA INSTALACIÓN.</t>
  </si>
  <si>
    <t>SUMINISTRO Y COLOCACION DE PUERTA DE ACCESO ALUMINIO ANODIZADO NATURAL DE 3" DE 0.90 A 1.20 X 2.15 MTS., FIJADA C/TAQUETES Y TORNILLOS, VER ESPECIFICACIONES DE PLANO, INCLUYE; CRISTAL CLARO DE 6 MM EN LA PARTE SUPERIOR Y ACRILICO ESMERILADO EN LA INFERIOR. BISAGRAS HIDRAULICAS DE PISO (JACKSON), CHAPA PHILLIPS 575 DK, BARRA DE EMPUJE, SELLADO CON SILICON Y SELLADOR ACRILASTIC EN MARCOS, Y TODO LO NECESARIO PARA SU BUEN FUNCIONAMIENTO. (PUERTA P1)</t>
  </si>
  <si>
    <t>SUMINISTRO Y COLOCACION DE PUERTA DE EMERGENCIA (P3) DE  1.80 X 2.75 MTS. DE CANCELERIA  DE ALUMINIO COLOR BLANCO DE 3", FIJADA CON TAQUETES Y TORNILLOS SEGÚN DETALLES Y ESPECIFICACIONES DE PLANO, INCLUYE: DUELA DE ALUMINIO EN LA PARTE INFERIOR  Y CRISTAL  FILTRASOL DE 6MM EN LA SUPERIOR. BARRA ANTIPÁNICO CON SEGURO DE RESBALÓN, BISAGRAS, SELLADOR CON SILICÓN Y SELLADOR ACRILASTIC EN MARCOS Y TODO LO NECESARIO PARA SU BUEN FUNCIONAMIENTO.</t>
  </si>
  <si>
    <t>SUMINISTRO Y COLOCACION DE MAMPARAS EN BAÑOS DE 1.50 MT DE ALTURA, CON PERFIL DE ALUMINIO DE 3"  Y DUELAS DE ALUMINIO COLOR MADERA, PUERTAS DE 0.80 X 1.50 MTS, DE FIJADA AL PISO A 30 CMS DEL N.P.T. Y MURO CON TAQUETES EXPANSIVOS. INCLUYE: PASADOR METALICO Y TODO LO NECERARIO PARA SU BUEN FUNCIONAMIENTO.</t>
  </si>
  <si>
    <t>SUMINISTRO Y COLOCACIÓN DE VÁLVULAS DE CIERRE DE PASO (VERIFICAR UBICACIÓN EN PLANO DE INSTALACION HIDRAULICA) DE 3/4" A 1", DE DIAMETRO, MARCA URREA O SIMILAR. INCLUYE: MATERIAL DE SOLDADURA, INSTALACIÓN, CONEXIÓN, MATERIAL, HERRAMIENTA, MANO DE OBRA, PRUEBAS Y TODO LO NECESARIO PARA SU BUEN FUNCIONAMIENTO.</t>
  </si>
  <si>
    <t>REGISTRO SANITARIO DE 60 X 60 CM Y HASTA 1.05 M INTERIOR, FORJADO CON TABICÓN PESADO DE 10 X 14 X 28 CM, APLANADO INTERIOR Y EXTERIOR CON MORTERO CEM-ARENA 1:3,  ACABADO PULIDO EN EL INTERIOR Y ELABORACIÓN DE MEDIA CAÑA, TAPA  DE MARCO Y CONTRAMARCO CON ÁNGULO DE 1 1/4", 1" X 3/16" Y REFORZADA CON VARILLAS DE 3/8" Y COLADA CON CONCRETO F'C=150 KG/CM2, ACABADO RAYADO.  INCLUYE: EXCAVACIÓN, RELLENO, EMBOQUILLADO DE TUBERIA EN PARED DE REGISTRO.</t>
  </si>
  <si>
    <t>SUMINISTRO Y COLOCACIÓN DE TARJA GRANDE ESCURRIDERO DERECHO DE ACERO INOXIDABLE DE 100 X 50 CMS, 15 CM DE FONDO, ESMALTADO, MARCA RUGO. INCLUYE: CONTRACANASTA, CESPOL DE PVC Y MONOMANDO DE COCINA EN ACERO INOXIDABLE CODIGO 9429INOX, CON MANERAL EN ACERO INOX, CHAPETON CROMADOS, ACCESORIOS Y TODOS LAS MATERIALES PARA SU CORRECTA FIJACIÓN Y FUNCIONAMIENTO.</t>
  </si>
  <si>
    <r>
      <t xml:space="preserve">SUMINISTRO Y COLOCACIÓN DE </t>
    </r>
    <r>
      <rPr>
        <b/>
        <u/>
        <sz val="10"/>
        <rFont val="Calibri"/>
        <family val="2"/>
        <scheme val="minor"/>
      </rPr>
      <t>FREGADERO</t>
    </r>
    <r>
      <rPr>
        <sz val="10"/>
        <rFont val="Calibri"/>
        <family val="2"/>
        <scheme val="minor"/>
      </rPr>
      <t xml:space="preserve"> DE ACERO INOX. T-304 CAL 18 DE 133 X 70 X 90 CM, DOS TARJAS DE 57 X 57 X 45 DE FONDO CON ESCURRIDOR, BASE FABRICADA EN TUBO DE ACERO INOX DE 1 1/2", NIVELADOR DE PISO DE ACERO INOX. MOD FODT133. INCLUYE: CONTRACANASTA, CESPOL DE PVC Y</t>
    </r>
    <r>
      <rPr>
        <sz val="10"/>
        <color rgb="FFFF0000"/>
        <rFont val="Calibri"/>
        <family val="2"/>
        <scheme val="minor"/>
      </rPr>
      <t xml:space="preserve"> </t>
    </r>
    <r>
      <rPr>
        <sz val="10"/>
        <rFont val="Calibri"/>
        <family val="2"/>
        <scheme val="minor"/>
      </rPr>
      <t>MEZCLADORAS  PARA FREGADERO A PARED CODIGO 3248 DICA, CHAPETÓN CROMADOS, ACCESORIOS Y TODOS LAS MATERIALES PARA SU CORRECTA INSTALACIÓN.</t>
    </r>
  </si>
  <si>
    <t>SUMINISTRO Y COLOCACIÓN DE MESA DE TRABAJO DE 110 X 240 X 90 CMS,  EN ISLA  DE ACERO INOXIDABLE T-304 CAL 18, CON FREGADERO DOBLE TARJA DE 45 X 45 X 20 CM,  CUBIERTA MONTADA SOBRE ESTRUCTURA DE TUBO DE ACERO INOX. DE 1 1/2", NIVELADORES DE PISO EN ACERO INOXIDABLE. INCLUYE: CONTRACANASTA, CESPOL DE PVC Y MONOMANDO DE COCINA EN ACERO INOXIDABLE CODIGO 9429INOX, CON MANERAL EN ACERO INOX, CHAPETON CROMADOS, ACCESORIOS Y TODOS LAS MATERIALES PARA SU CORRECTA FIJACIÓN Y FUNCIONAMIENTO.</t>
  </si>
  <si>
    <t xml:space="preserve">SUMINISTRO E INSTALACIÓN DE INTERCEPTOR DE GRASA EN ACERO INOXIDABLE MARCA HELVEX MODELO IG-20, DE 60.5 X 41.3 X 28.7 CM CON CAPACIDAD DE 45 L/MIN Y 18 KG DE CAPACIDAD DE RETENCION. INCLUYE: EXCAVACIÓN, RELLENO EN LOS LATERALES, CONEXIÓN PARA TUBO DE 2" PARA ROSCAR, MANO DE OBRA, HERRAMIENTA Y TODO LO NECESARIO PARA SU CORRECTA INSTALACIÓN. </t>
  </si>
  <si>
    <t>PERCHA DOBLE FABRICADA CON TUBO DE ACERO INOXIDABLE, GANCHOS DE REDONDO DEL MISMO MATERIAL CON PATAS DE TUBO DE ACERO INOXIDABLE.  MIDE 2.00 MTS DE LARGO</t>
  </si>
  <si>
    <t>SALIDA PARA LUMINARIA Y CONTACTO, CON CAJA DE REGISTRO GALVANIZADA TIPO PESADO DE 4" X 4", CONDULET CAJA REGISTRO FS-1 ENTRADA DE 1/2" CON ROSCA INTERIOR O CAJA REGISTRO LL13, LB13, LR13 SERIE OVALADA SERIE 3 CON ROSCA INTERIOR, TUBERIA GALVANIZADA CONDUIT LIGERA CON ROSCA, MONITOR Y CONTRA., INCLUYE: ABRAZADERA OMEGA O UNICANAL CON PERFIL DE SUJECIÓN, ESPARRAGO PARA COLGANTEO, GUIAS DE ACERO GALVANIZADO C.14 Y TODO LO NECESARIO PARA SU CORRECTA EJECUCION (VER PLANO ELÉCTRICO).</t>
  </si>
  <si>
    <t>SALIDA PARA VENTILADOR DE TECHO, CON CAJA DE REGISTRO GALVANIZADA TIPO PESADO DE 4" X 4", CONDULET CAJA REGISTRO FS-1 ENTRADA DE 1/2" CON ROSCA INTERIOR O CAJA REGISTRO LL13, LB13, LR13 SERIE OVALADA SERIE 3 CON ROSCA INTERIOR, TUBERIA GALVANIZADA CONDUIT LIGERA CON ROSCA, MONITOR Y CONTRA., INCLUYE: ABRAZADERA OMEGA O UNICANAL CON PERFIL DE SUJECIÓN, ESPARRAGO PARA COLGANTEO, GUIAS DE ACERO GALVANIZADO C.14 Y TODO LO NECESARIO PARA SU CORRECTA EJECUCION (VER PLANO ELÉCTRICO).</t>
  </si>
  <si>
    <t>SUMINISTRO, COLOCACION E INSTALACIÓN DE CENTRO DE CARGA DE SOBREPONER QO112M100, CON INTERRUPTOR PRINCIPAL DE 2 X 30 A. MCA. SQUARE D, CON 2 TUBOS CONDUIT PVC TIPO PESADO DE 38 MM,  CONECTADOS A REGISTRO PRINCIPAL, INCLUYE: CONECTORES, INSTALACIONES, AMACIZADO, PRUEBAS, MATERIAL, MANO DE OBRA  Y TODO LO NECESARIO P/ SU BUEN FUNCIONAMIENTO.</t>
  </si>
  <si>
    <t xml:space="preserve">SUMINISTRO Y TENDIDO DE TUBO CONDUIT PVC 2" DE DIÁMETRO TIPO PESADO, INCLUYE: CONEXIÓN, UNION A REGISTRO, MATERIALES, MANO DE OBRA, EQUIPO, HERRAMIENTA Y TODO LO NECESARIO PARA SU CORRECTA EJECUCIÓN. </t>
  </si>
  <si>
    <t>SUMINISTRO Y TENDIDO DE TUBO CONDUIT PVC 1" DE DIÁMETRO TIPO PESADO, INCLUYE: CONEXIÓN, UNION A REGISTRO, MATERIALES, MANO DE OBRA, EQUIPO, HERRAMIENTA Y TODO LO NECESARIO PARA SU CORRECTA EJECUCIÓN.</t>
  </si>
  <si>
    <t>ENCOFRADO PARA TUBERÍA ELÉCTRICA O DE RED DE 20 X 20 CMS. CON CONCRETO HIDRÁULICO F´C=150KG/CM2, INCLUYE: TRAZO, EXCAVACIÓN DE CEPA, CAMA DE ARENA DE 10 CM DE ESPESOR PARA TENDIDO DE TUBERIA, RELLENO COMPACTADO PARA CUBRIR EL ENCOFRADO, MATERIAL, MANO DE OBRA, EQUIPO, HERRAMIENTA Y TODO LO NECESARIO PARA SU CORRECTA EJECUCIÓN.</t>
  </si>
  <si>
    <t>SUMINISTRO Y COLOCACIÓN DE CONDUCTOR CALIBRE No. 4 AWG. MARCA CONDUMEX O SIMILAR INCLUYE: CABLEADO, CONEXIONES, MISCELANEOS Y PRUEBAS.</t>
  </si>
  <si>
    <t>REGISTRO ELÉCTRICO DE 100 X 100 X 80 CM. MEDIDAS INTERIORES, TIPO BANCA, A BASE DE TABICÓN DE CEMENTO DE 10 X 14 X 28 CMS. REPELLADO FINO EN INTERIOR Y EXTERIOR CON MORTERO CEMENTO ARENA PROPORCIÓN 1:3, TAPA EXPLORABLE DE 6 CM DE ESPESOR,  FILTRO DE AGUA (FONDO DE GRAVA DE ¾”) INCLUYE: EXCAVACIÓN, RELLENO PERIMETRAL,  EMBOQUILLADOS DE TUBERÍAS EN PARED DE REGISTRO, POR UNIDAD DE OBRA TERMINADA.</t>
  </si>
  <si>
    <t xml:space="preserve">SUMINISTRO E INTERCONEXIÓN DE DUCTO CIRCULAR DE 12", FABRICADO A BASE DE LAMINA DE ACERO GALVANIZADO EN CALIBRES 24. INCLUYE: CONECTORES, CODOS, DESVIOS, TAPAS, DESPERDICIO, ELEMENTOS DE UNION, SOPORTERIA, SELLO EN LAS UNIONES, MATERIAL, HERRAMIENTA, MANO DE OBRA Y TODO LO NECESARIO PARA SU CORRECTA INSTALACION. </t>
  </si>
  <si>
    <t>"AMPLIACIÓN DE CAFETERIA CAMPUS PUERTO ESCONDIDO", EN LA UNIVERSIDAD DEL MAR</t>
  </si>
  <si>
    <r>
      <t>AMPLIACIÓN DE CAFETERIA, CAMPUS PUERTO ESCONDIDO, EDIFICIO DE 323 M2, AREA DE COMENSALES DESPLANTADO SOBRE UNA CIMENTACIÓN A BASE DE ZAPATAS AISLADAS, DADOS DE CIMENTACIÓN Y TRABES DE LIGA DE CONCRETO ARMADO F'C=250KG/CM2,  MURETES DE ENRASE Y CADENAS DE DESPLANTE; LA ESTRUCTURA ESTÁ CONFORMADA POR COLUMNAS METALICAS, TRABES Y VIGAS METALICAS PARA SOPORTAR LA TECHUMBRE TIPO SANDWICH, CABALLETE Y CANALÓN PLUVIAL; AREA DE COCINA DESPLANTADO SOBRE UNA CIMENTACIÓN A BASE DE ZAPATAS CORRIDAS, CONTRATRABES DE CONCRETO ARMADO, MURETES DE ENRASE, CADENAS DE DESPLANTE F´C=250KG/CM2., LA ESTRUCTURA ESTÁ CONFORMADA POR COLUMNAS, MUROS DE CONCRETO Y TRABES DE F'C=250 KG/CM2, CONTARA TAMBIEN CON TRABES METALICAS EN VOLADOS PARA SOPORTAR LA</t>
    </r>
    <r>
      <rPr>
        <sz val="11"/>
        <color rgb="FFFF0000"/>
        <rFont val="Calibri"/>
        <family val="2"/>
        <scheme val="minor"/>
      </rPr>
      <t xml:space="preserve"> </t>
    </r>
    <r>
      <rPr>
        <sz val="11"/>
        <rFont val="Calibri"/>
        <family val="2"/>
        <scheme val="minor"/>
      </rPr>
      <t xml:space="preserve">TECHUMBRE TIPO SÁNDWICH, CABALLETE Y CANALÓN PLUVIAL; LOS MUROS EN LAS DOS AREAS SERÁN DE TABIQUE ROJO LIGADOS CON CASTILLOS Y CADENAS DE CONCRETO ARMADO, APLANADO EN INTERIOR Y EXTERIOR, ACBADO CON SELLADOR Y PINTURA VÍNILICA, FIRME DE CONCRETO REFORZADO CON MALLA ELECTROSOLDADA Y TERMINADO CON LOSETA CERÁMICA; </t>
    </r>
    <r>
      <rPr>
        <sz val="11"/>
        <color theme="1"/>
        <rFont val="Calibri"/>
        <family val="2"/>
        <scheme val="minor"/>
      </rPr>
      <t>CANCELERÍA DE ALUMINIO EN PUERTAS Y VENTANAS, INSTALACIÓN HIDRO-SANITARIA, ELÉCTRICA Y DE GAS, EN LA UNIVERSIDAD DEL MAR.</t>
    </r>
  </si>
  <si>
    <t>SUMINISTRO Y COLOCACION DE PUERTA P2 DE 0.80 X 2.15 MT, DE 1 1/2" DE ESPESOR, AMBAS CARAS DE LAMINA GALVANIZADA LISA CALIBRE 24  Y NÚCLEO DE ESPUMA RÍGIDA DE POLIURETANO, LARGUEROS DE MADERA;  PINTADA CON PRIMARIO ANTICORROSIVO EPOXICO Y UN ACABADO FINAL A BASE DE ESMALTE POLIESTER CURADO AL HORNO. INCLUYE: COLOCACIÓN, FIJACIÓN CON BISAGRAS, CERRADURA MARCA PHILLIPS 570 INOX, MIRILLA A BASE DE CRISTAL DE 6MM DE 80X20 CMS, Y TODO LO NECESARIO PARA SU CORRECTA COLOCACIÓN.</t>
  </si>
  <si>
    <r>
      <t xml:space="preserve">SUMINISTRO Y COLOCACION DE CANCELERIA DE ALUMINIO ANODIZADO NATURAL DE 3", FIJADA CON TAQUETES Y TORNILLOS SEGÚN DETALLES Y ESPECIFICACIONES DE PLANO. INCLUYE: </t>
    </r>
    <r>
      <rPr>
        <i/>
        <u/>
        <sz val="10"/>
        <rFont val="Calibri"/>
        <family val="2"/>
        <scheme val="minor"/>
      </rPr>
      <t>MALLA MOSQUITERO</t>
    </r>
    <r>
      <rPr>
        <sz val="10"/>
        <rFont val="Calibri"/>
        <family val="2"/>
        <scheme val="minor"/>
      </rPr>
      <t xml:space="preserve"> DE ALUMINIO, SELLADO CON SILICON Y SELLADOR ACRILASTIC EN MARCOS Y TODO LO NECERARIO PARA SU BUEN FUNCIONAMIENTO.</t>
    </r>
  </si>
  <si>
    <t>SUMINISTRO Y COLOCACIÓN DE LAVAMANOS , PARA MONTAR A PARED. FABRICADO EN ACERO INOXIDABLE TIPO 304 CAL 18, MEDIDAS EXTERIORES:50 CMS DE FRENTE X 50 CMS.DE FONDO X 20 CMS. DE PROFUNDIDAD DE TINA. INCLUYE  MÉNSULA DE ACERO INOXIDABLE PARA EMPOTRAR,  GRIFO Y CONTRACANASTA, ACCESORIOS Y TODO LO NECESARIO PARA SU CORRECTA INSTALACIÓN.</t>
  </si>
  <si>
    <t>UM-IEL-TE-0030B</t>
  </si>
  <si>
    <t>SUMINISTRO Y TENDIDO DE TUBERIA TIPO PAD 3"  DE DIÁMETRO LISO RD 17, INCLUYE: CONEXIÓN, UNION A REGISTRO, MATERIALES, MANO DE OBRA, EQUIPO, HERRAMIENTA Y TODO LO NECESARIO PARA SU CORRECTA EJECUCIÓN. UNIDAD DE OBRA TERMINADA.</t>
  </si>
  <si>
    <t>INSTALACIÓN DE CAMPANA EXTRACTORA DE ACERO INOXIDABLE, DE 1.30X1.20X0.60 CM, FIJADA AL MURO POR LA PARTE POSTERIOR Y COLGANTEADA A LA TECHUMBRE POR LA PARTE SUPERIOR, INCLUYE: CONEXIÓN A LA TUBERIA PARA EXTRACCIÓN, FILTRO DE GRASA, HERRAMIENTA, MANO DE OBRA Y TODO LO NECESARIO PARA SU CORRECTA INSTALACIÓN. (CAMPANA SUMINISTRADA POR LA UMAR).</t>
  </si>
  <si>
    <t>UM-IEL-IN-24030</t>
  </si>
  <si>
    <t xml:space="preserve">SUMINISTRO, COLOCACION E INSTALACIÓN DE INTERUPTOR AUTOMATICO I-LINE FA 24030   (2 POLOS - 30 AMPERES) </t>
  </si>
  <si>
    <t>UM-IHS-MU-0120</t>
  </si>
  <si>
    <t>SUMINISTRO Y COLOCACIÓN DE TALLADOR DE ACERO INOXIDABLE DE 45x67 CMS, 12 CM DE FONDO, CODIGO ITL-1604/02, MARCA MAQUINOX. INCLUYE: CONTRACANASTA, CESPOL DE PVC, MEZCLADORA PARA FREGADERO A LA PARED MARCA RUGO 9-I , ACCESORIOS Y TODOS LAS MATERIALES PARA SU CORRECTA INSTALACIÓN.</t>
  </si>
  <si>
    <t>SUMINISTRO Y COLOCACIÓN DE LUMINARIA DE SOBREPONER MOD ORENBURGO III LTLLED-3280-2/40 4000°K BLANCO FRIO BASE G5X2 MARCA TECNOLITE CON LAMPARA 2 x T5D120-LED/20W,  INCLUYE: CABLEADO AL TABLERO CON CONDUCTOR CALIBRE  No. 12 AWG. TIPO THW. MARCA CONDUMEX, MATERIAL PARA COLGANTEO, CONEXIONES, APAGADORES, MISCELÁNEOS, PRUEBAS Y TODO LO NECESARIO PARA SU BUEN FUNCIONAMIENTO.</t>
  </si>
  <si>
    <t>UM-IEL-LU-0010C</t>
  </si>
  <si>
    <t>UM-AA-LO-0010</t>
  </si>
  <si>
    <t>SUMINISTRO Y COLOCACIÓN DE LOSETA CERAMICA ANTIDERRAPANTE DE PRIMERA CALIDAD MARCA INTERCERAMIC MODELO BEIGE LINEA BELLAGIO DE 45X45 CMS.  ASENTADA CON MORTERO: CEMENTO-ARENA PROPORCION 1:4, JUNTA DE 1 CM. INCLUYE: EMBOQUILLADO COLOR A ELEGIR, CORTES RECTOS A 45°, REMATES Y DESPERDICIOS. LIMPIEZA DEL AREA DE TRABAJO Y RETIRO DE SOBRANTES AFUERA DE LA OBRA.</t>
  </si>
  <si>
    <t>UM-AA-AZ-0010</t>
  </si>
  <si>
    <t>SUMINISTRO Y COLOCACIÓN DE LAMBRIN DE AZULEJO DE PRIMERA CALIDAD MARCA INTERCERAMIC MODELO ASTRATO COLOR BLANCO DE 20X30 CMS. COLOCADO CON PEGAZULEJO A PLOMO Y A HILO O JUNTEADO CON CEMENTO BLANCO A HUESO, A UNA ALTURA DE 1.80 MTS. SOBRE EL NIVEL DE PISO TERMINADO.</t>
  </si>
  <si>
    <t>MESETA DE CONCRETO F´C=250KG/CM2DE DE 10 CMS DE ESPESOR, ARMADO CON VARILLAS DEL #3  @ 20 CM EN AMBOS SENTIDOS, SECCION PROMEDIO DE 75 CMS. Y 95 CMS DE ALTURA AL N.P.T. SOBRE CADENA DE DESPLANTE Y CERRAMIENTO DE 15X20 CMS ARMADA CON VAR 4 #3, EST.#2 @20 CMS, MOCHETAS DE TABIQUE ROJO A CADA 2 MTS.  BARRA RECUBIERTA CON AZULEJO LINEA SPA WHITE ESMALTADO 25X60 CM, INCLUYE: MOLDURA DE P.V.C EN ARISTAS VIVAS, CIMBRA APARENTE, DESCIMBRADO, MANO DE OBRA,HERRAMIENTA, MATERIALES Y TODO LO NECESARIO PARA SU CORRECTA EJECUCION.</t>
  </si>
  <si>
    <t>MESETA SERVICIO, DE CONCRETO F´C=250 KG/CM2 DE 10 CMS DE ESPESOR, ARMADO CON VARILLAS DEL #3  @ 20 CM EN AMBOS SENTIDOS, SECCION PROMEDIO DE 90 CMS. Y 95 CMS DE ALTURA AL N.P.T. SOBRE CADENA DE DESPLANTE Y CERRAMIENTO DE 15X20 CMS ARMADA CON VAR 4 #3, EST.#2 @20 CMS, MOCHETAS DE TABIQUE ROJO A CADA 2 MTS.  BARRA RECUBIERTA CON AZULEJO LINEA SPA WHITE ESMALTADO 25X60 CM , INCLUYE: MOLDURA DE P.V.C EN ARISTAS VIVAS, CIMBRA APARENTE, DESCIMBRADO, MANO DE OBRA,HERRAMIENTA, MATERIALES Y TODO LO NECESARIO PARA SU CORRECTA EJECUCION.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</si>
</sst>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80A]* #,##0.00_-;\-[$$-80A]* #,##0.00_-;_-[$$-80A]* &quot;-&quot;??_-;_-@_-"/>
    <numFmt numFmtId="165" formatCode="&quot;$&quot;#,##0.00"/>
    <numFmt numFmtId="166" formatCode="_(&quot;$&quot;* #,##0.00_);_(&quot;$&quot;* \(#,##0.00\);_(&quot;$&quot;* &quot;-&quot;??_);_(@_)"/>
    <numFmt numFmtId="167" formatCode="#,##0.00_ ;\-#,##0.00\ "/>
  </numFmts>
  <fonts count="22" x14ac:knownFonts="1">
    <font>
      <sz val="11"/>
      <color theme="1"/>
      <name val="Calibri"/>
      <family val="2"/>
      <scheme val="minor"/>
    </font>
    <font>
      <sz val="10"/>
      <name val="Arial"/>
      <family val="2"/>
    </font>
    <font>
      <b/>
      <sz val="12"/>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20"/>
      <color theme="1"/>
      <name val="Calibri"/>
      <family val="2"/>
      <scheme val="minor"/>
    </font>
    <font>
      <i/>
      <sz val="12"/>
      <color theme="1"/>
      <name val="Calibri"/>
      <family val="2"/>
      <scheme val="minor"/>
    </font>
    <font>
      <b/>
      <sz val="14"/>
      <color theme="1"/>
      <name val="Calibri"/>
      <family val="2"/>
      <scheme val="minor"/>
    </font>
    <font>
      <sz val="10"/>
      <color rgb="FFFF0000"/>
      <name val="Calibri"/>
      <family val="2"/>
      <scheme val="minor"/>
    </font>
    <font>
      <b/>
      <sz val="10"/>
      <name val="Arial"/>
      <family val="2"/>
    </font>
    <font>
      <b/>
      <i/>
      <sz val="10"/>
      <name val="Calibri"/>
      <family val="2"/>
      <scheme val="minor"/>
    </font>
    <font>
      <i/>
      <sz val="10"/>
      <name val="Calibri"/>
      <family val="2"/>
      <scheme val="minor"/>
    </font>
    <font>
      <b/>
      <sz val="10"/>
      <name val="Calibri"/>
      <family val="2"/>
      <scheme val="minor"/>
    </font>
    <font>
      <b/>
      <i/>
      <u/>
      <sz val="10"/>
      <name val="Calibri"/>
      <family val="2"/>
      <scheme val="minor"/>
    </font>
    <font>
      <b/>
      <u/>
      <sz val="10"/>
      <name val="Calibri"/>
      <family val="2"/>
      <scheme val="minor"/>
    </font>
    <font>
      <i/>
      <u/>
      <sz val="10"/>
      <name val="Calibri"/>
      <family val="2"/>
      <scheme val="minor"/>
    </font>
    <font>
      <sz val="11"/>
      <color rgb="FFFF0000"/>
      <name val="Calibri"/>
      <family val="2"/>
      <scheme val="minor"/>
    </font>
    <font>
      <sz val="10"/>
      <name val="Calibri"/>
      <family val="2"/>
    </font>
    <font>
      <sz val="11"/>
      <color theme="1"/>
      <name val="Calibri"/>
      <family val="2"/>
      <scheme val="minor"/>
    </font>
  </fonts>
  <fills count="4">
    <fill>
      <patternFill patternType="none"/>
    </fill>
    <fill>
      <patternFill patternType="gray125"/>
    </fill>
    <fill>
      <patternFill patternType="solid">
        <fgColor indexed="55"/>
        <bgColor indexed="64"/>
      </patternFill>
    </fill>
    <fill>
      <patternFill patternType="solid">
        <fgColor theme="7"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21" fillId="0" borderId="0"/>
  </cellStyleXfs>
  <cellXfs count="113">
    <xf numFmtId="0" fontId="0" fillId="0" borderId="0" xfId="0"/>
    <xf numFmtId="0" fontId="2" fillId="2" borderId="1" xfId="1" applyFont="1" applyFill="1" applyBorder="1" applyAlignment="1">
      <alignment horizontal="center" vertical="center"/>
    </xf>
    <xf numFmtId="2" fontId="2" fillId="2" borderId="1" xfId="1" applyNumberFormat="1" applyFont="1" applyFill="1" applyBorder="1" applyAlignment="1">
      <alignment horizontal="center" vertical="center"/>
    </xf>
    <xf numFmtId="0" fontId="5" fillId="0" borderId="3" xfId="0" applyNumberFormat="1" applyFont="1" applyFill="1" applyBorder="1" applyAlignment="1">
      <alignment horizontal="justify" vertical="center" wrapText="1"/>
    </xf>
    <xf numFmtId="0" fontId="5" fillId="0" borderId="4" xfId="0" applyFont="1" applyFill="1" applyBorder="1" applyAlignment="1">
      <alignment horizontal="center" vertical="center"/>
    </xf>
    <xf numFmtId="4" fontId="5" fillId="0" borderId="3"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0" fontId="5" fillId="0" borderId="4" xfId="0" applyFont="1" applyFill="1" applyBorder="1" applyAlignment="1">
      <alignment vertical="center"/>
    </xf>
    <xf numFmtId="164" fontId="5" fillId="0" borderId="5" xfId="0" applyNumberFormat="1" applyFont="1" applyFill="1" applyBorder="1" applyAlignment="1">
      <alignment horizontal="center" vertical="center"/>
    </xf>
    <xf numFmtId="164" fontId="0" fillId="0" borderId="0" xfId="0" applyNumberFormat="1"/>
    <xf numFmtId="0" fontId="5" fillId="0" borderId="3" xfId="0" applyNumberFormat="1" applyFont="1" applyFill="1" applyBorder="1" applyAlignment="1">
      <alignment horizontal="justify" vertical="center"/>
    </xf>
    <xf numFmtId="2" fontId="5" fillId="0" borderId="3" xfId="0" applyNumberFormat="1" applyFont="1" applyFill="1" applyBorder="1" applyAlignment="1">
      <alignment horizontal="center" vertical="center"/>
    </xf>
    <xf numFmtId="0" fontId="7" fillId="0" borderId="0" xfId="0" applyFont="1"/>
    <xf numFmtId="165" fontId="4" fillId="0" borderId="0" xfId="0" applyNumberFormat="1" applyFont="1"/>
    <xf numFmtId="0" fontId="0" fillId="0" borderId="0" xfId="0" applyFill="1" applyBorder="1"/>
    <xf numFmtId="2" fontId="5" fillId="0" borderId="3" xfId="0" applyNumberFormat="1" applyFont="1" applyFill="1" applyBorder="1" applyAlignment="1">
      <alignment horizontal="center" vertical="center" wrapText="1"/>
    </xf>
    <xf numFmtId="164" fontId="0" fillId="0" borderId="0" xfId="0" applyNumberFormat="1" applyFill="1"/>
    <xf numFmtId="0" fontId="0" fillId="0" borderId="0" xfId="0" applyFill="1"/>
    <xf numFmtId="0" fontId="5" fillId="0" borderId="2" xfId="0" applyFont="1" applyFill="1" applyBorder="1" applyAlignment="1">
      <alignment horizontal="center" vertical="center"/>
    </xf>
    <xf numFmtId="0" fontId="5" fillId="0" borderId="4" xfId="0" applyNumberFormat="1" applyFont="1" applyFill="1" applyBorder="1" applyAlignment="1">
      <alignment horizontal="justify" vertical="center"/>
    </xf>
    <xf numFmtId="0" fontId="5" fillId="0" borderId="0" xfId="2" applyFont="1"/>
    <xf numFmtId="0" fontId="4" fillId="0" borderId="0" xfId="2" applyFont="1"/>
    <xf numFmtId="0" fontId="3" fillId="0" borderId="0" xfId="2" applyFont="1"/>
    <xf numFmtId="0" fontId="4" fillId="0" borderId="0" xfId="2" applyFont="1" applyAlignment="1">
      <alignment horizontal="center"/>
    </xf>
    <xf numFmtId="44" fontId="4" fillId="0" borderId="10" xfId="3" applyNumberFormat="1" applyFont="1" applyBorder="1" applyAlignment="1">
      <alignment horizontal="center" vertical="center"/>
    </xf>
    <xf numFmtId="44" fontId="4" fillId="0" borderId="11" xfId="3" applyNumberFormat="1" applyFont="1" applyBorder="1" applyAlignment="1">
      <alignment horizontal="center" vertical="center"/>
    </xf>
    <xf numFmtId="0" fontId="4" fillId="0" borderId="0" xfId="2" applyFont="1" applyAlignment="1">
      <alignment vertical="center"/>
    </xf>
    <xf numFmtId="0" fontId="3" fillId="0" borderId="0" xfId="2" applyFont="1" applyAlignment="1">
      <alignment vertical="center"/>
    </xf>
    <xf numFmtId="0" fontId="4" fillId="0" borderId="0" xfId="2" applyFont="1" applyAlignment="1">
      <alignment horizontal="left" vertical="center"/>
    </xf>
    <xf numFmtId="0" fontId="4" fillId="0" borderId="0" xfId="2" applyFont="1" applyAlignment="1">
      <alignment horizontal="right" vertical="center"/>
    </xf>
    <xf numFmtId="166" fontId="4" fillId="0" borderId="0" xfId="3" applyNumberFormat="1" applyFont="1" applyBorder="1" applyAlignment="1">
      <alignment horizontal="center" vertical="center"/>
    </xf>
    <xf numFmtId="166" fontId="4" fillId="0" borderId="12" xfId="3" applyNumberFormat="1" applyFont="1" applyBorder="1" applyAlignment="1">
      <alignment horizontal="center" vertical="center"/>
    </xf>
    <xf numFmtId="166" fontId="4" fillId="0" borderId="10" xfId="3" applyNumberFormat="1" applyFont="1" applyBorder="1" applyAlignment="1">
      <alignment horizontal="center" vertical="center"/>
    </xf>
    <xf numFmtId="0" fontId="1" fillId="0" borderId="0" xfId="2" applyFont="1"/>
    <xf numFmtId="0" fontId="12" fillId="0" borderId="0" xfId="2" applyFont="1" applyAlignment="1">
      <alignment horizontal="right"/>
    </xf>
    <xf numFmtId="0" fontId="5" fillId="0" borderId="8" xfId="0" applyFont="1" applyFill="1" applyBorder="1" applyAlignment="1">
      <alignment vertical="center"/>
    </xf>
    <xf numFmtId="0" fontId="6" fillId="0" borderId="3" xfId="0" applyNumberFormat="1" applyFont="1" applyFill="1" applyBorder="1" applyAlignment="1">
      <alignment horizontal="justify" vertical="center"/>
    </xf>
    <xf numFmtId="0" fontId="6" fillId="0" borderId="4" xfId="0" applyFont="1" applyFill="1" applyBorder="1" applyAlignment="1">
      <alignment horizontal="center" vertical="center"/>
    </xf>
    <xf numFmtId="2" fontId="6" fillId="0" borderId="3" xfId="0" applyNumberFormat="1" applyFont="1" applyFill="1" applyBorder="1" applyAlignment="1">
      <alignment horizontal="center" vertical="center"/>
    </xf>
    <xf numFmtId="0" fontId="14" fillId="3" borderId="4" xfId="0" applyFont="1" applyFill="1" applyBorder="1" applyAlignment="1">
      <alignment horizontal="left" vertical="center"/>
    </xf>
    <xf numFmtId="2" fontId="14" fillId="3" borderId="3" xfId="0" applyNumberFormat="1" applyFont="1" applyFill="1" applyBorder="1" applyAlignment="1">
      <alignment horizontal="left" vertical="center"/>
    </xf>
    <xf numFmtId="164" fontId="14" fillId="3" borderId="4" xfId="0" applyNumberFormat="1" applyFont="1" applyFill="1" applyBorder="1" applyAlignment="1">
      <alignment horizontal="left" vertical="center"/>
    </xf>
    <xf numFmtId="164" fontId="13" fillId="3" borderId="5" xfId="0" applyNumberFormat="1" applyFont="1" applyFill="1" applyBorder="1" applyAlignment="1">
      <alignment horizontal="left" vertical="center"/>
    </xf>
    <xf numFmtId="0" fontId="6"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3" borderId="3" xfId="0" applyFont="1" applyFill="1" applyBorder="1" applyAlignment="1">
      <alignment horizontal="justify" vertical="center" wrapText="1"/>
    </xf>
    <xf numFmtId="0" fontId="5" fillId="3" borderId="4" xfId="0" applyFont="1" applyFill="1" applyBorder="1" applyAlignment="1">
      <alignment horizontal="center" vertical="center"/>
    </xf>
    <xf numFmtId="2" fontId="5" fillId="3" borderId="3" xfId="0" applyNumberFormat="1" applyFont="1" applyFill="1" applyBorder="1" applyAlignment="1">
      <alignment horizontal="center" vertical="center"/>
    </xf>
    <xf numFmtId="164" fontId="5" fillId="3" borderId="4" xfId="0" applyNumberFormat="1" applyFont="1" applyFill="1" applyBorder="1" applyAlignment="1">
      <alignment horizontal="center" vertical="center"/>
    </xf>
    <xf numFmtId="0" fontId="5" fillId="3" borderId="4" xfId="0" applyFont="1" applyFill="1" applyBorder="1" applyAlignment="1">
      <alignment vertical="center"/>
    </xf>
    <xf numFmtId="164" fontId="15" fillId="3" borderId="5" xfId="0" applyNumberFormat="1" applyFont="1" applyFill="1" applyBorder="1" applyAlignment="1">
      <alignment horizontal="center" vertical="center"/>
    </xf>
    <xf numFmtId="0" fontId="15" fillId="3" borderId="3" xfId="0" applyFont="1" applyFill="1" applyBorder="1" applyAlignment="1">
      <alignment horizontal="left" vertical="center" wrapText="1"/>
    </xf>
    <xf numFmtId="0" fontId="15" fillId="3" borderId="4" xfId="0" applyFont="1" applyFill="1" applyBorder="1" applyAlignment="1">
      <alignment horizontal="center" vertical="center"/>
    </xf>
    <xf numFmtId="2" fontId="15" fillId="3" borderId="3" xfId="0" applyNumberFormat="1" applyFont="1" applyFill="1" applyBorder="1" applyAlignment="1">
      <alignment horizontal="center" vertical="center"/>
    </xf>
    <xf numFmtId="164" fontId="15" fillId="3" borderId="4" xfId="0" applyNumberFormat="1" applyFont="1" applyFill="1" applyBorder="1" applyAlignment="1">
      <alignment horizontal="center" vertical="center"/>
    </xf>
    <xf numFmtId="0" fontId="15" fillId="3" borderId="4" xfId="0" applyFont="1" applyFill="1" applyBorder="1" applyAlignment="1">
      <alignment vertical="center"/>
    </xf>
    <xf numFmtId="0" fontId="6" fillId="0" borderId="3" xfId="0" applyFont="1" applyFill="1" applyBorder="1" applyAlignment="1">
      <alignment horizontal="justify" vertical="center" wrapText="1"/>
    </xf>
    <xf numFmtId="0" fontId="15" fillId="0" borderId="4" xfId="0" applyFont="1" applyFill="1" applyBorder="1" applyAlignment="1">
      <alignment vertical="center"/>
    </xf>
    <xf numFmtId="0" fontId="6" fillId="0" borderId="3"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164" fontId="0" fillId="0" borderId="0" xfId="0" applyNumberFormat="1" applyFill="1" applyBorder="1"/>
    <xf numFmtId="0" fontId="11" fillId="0" borderId="4" xfId="0" applyFont="1" applyFill="1" applyBorder="1" applyAlignment="1">
      <alignment vertical="center"/>
    </xf>
    <xf numFmtId="0" fontId="5" fillId="0" borderId="13" xfId="0" applyFont="1" applyFill="1" applyBorder="1" applyAlignment="1">
      <alignment horizontal="justify" vertical="center" wrapText="1"/>
    </xf>
    <xf numFmtId="0" fontId="5" fillId="0" borderId="6" xfId="1" applyFont="1" applyBorder="1"/>
    <xf numFmtId="0" fontId="13" fillId="3" borderId="7" xfId="1" applyFont="1" applyFill="1" applyBorder="1" applyAlignment="1">
      <alignment horizontal="justify" vertical="top" wrapText="1"/>
    </xf>
    <xf numFmtId="164" fontId="5" fillId="3" borderId="4" xfId="0" applyNumberFormat="1" applyFont="1" applyFill="1" applyBorder="1" applyAlignment="1">
      <alignment vertical="center"/>
    </xf>
    <xf numFmtId="164" fontId="5" fillId="3" borderId="5"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15" fillId="3" borderId="7" xfId="1" applyFont="1" applyFill="1" applyBorder="1" applyAlignment="1">
      <alignment horizontal="justify" vertical="top" wrapText="1"/>
    </xf>
    <xf numFmtId="0" fontId="13" fillId="0" borderId="7" xfId="1" applyFont="1" applyBorder="1" applyAlignment="1">
      <alignment horizontal="justify" vertical="top" wrapText="1"/>
    </xf>
    <xf numFmtId="0" fontId="5" fillId="0" borderId="8" xfId="1" applyFont="1" applyBorder="1" applyAlignment="1">
      <alignment horizontal="center" vertical="top"/>
    </xf>
    <xf numFmtId="2" fontId="5" fillId="0" borderId="7" xfId="1" applyNumberFormat="1" applyFont="1" applyBorder="1" applyAlignment="1">
      <alignment horizontal="center"/>
    </xf>
    <xf numFmtId="0" fontId="5" fillId="0" borderId="8" xfId="1" applyFont="1" applyBorder="1"/>
    <xf numFmtId="0" fontId="5" fillId="0" borderId="9" xfId="1" applyFont="1" applyBorder="1"/>
    <xf numFmtId="0" fontId="5" fillId="0" borderId="2" xfId="0" applyFont="1" applyFill="1" applyBorder="1" applyAlignment="1">
      <alignment vertical="center"/>
    </xf>
    <xf numFmtId="0" fontId="13" fillId="3" borderId="3" xfId="0" applyFont="1" applyFill="1" applyBorder="1" applyAlignment="1">
      <alignment horizontal="left" vertical="center" wrapText="1"/>
    </xf>
    <xf numFmtId="0" fontId="15" fillId="3" borderId="4" xfId="0" applyFont="1" applyFill="1" applyBorder="1" applyAlignment="1">
      <alignment horizontal="justify" vertical="center" wrapText="1"/>
    </xf>
    <xf numFmtId="164" fontId="5" fillId="0" borderId="4" xfId="0" applyNumberFormat="1" applyFont="1" applyFill="1" applyBorder="1" applyAlignment="1">
      <alignment horizontal="center" vertical="center" wrapText="1"/>
    </xf>
    <xf numFmtId="167" fontId="5" fillId="0" borderId="4" xfId="5" applyNumberFormat="1" applyFont="1" applyFill="1" applyBorder="1" applyAlignment="1">
      <alignment horizontal="justify" vertical="top" wrapText="1"/>
    </xf>
    <xf numFmtId="49"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justify" vertical="center"/>
    </xf>
    <xf numFmtId="0" fontId="5" fillId="0" borderId="8" xfId="0" applyFont="1" applyFill="1" applyBorder="1" applyAlignment="1">
      <alignment horizontal="center" vertical="center"/>
    </xf>
    <xf numFmtId="164" fontId="5" fillId="0" borderId="8" xfId="0" applyNumberFormat="1" applyFont="1" applyFill="1" applyBorder="1" applyAlignment="1">
      <alignment horizontal="center" vertical="center"/>
    </xf>
    <xf numFmtId="2"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justify" vertical="center" wrapText="1"/>
    </xf>
    <xf numFmtId="0" fontId="5" fillId="0" borderId="2" xfId="2" applyFont="1" applyFill="1" applyBorder="1" applyAlignment="1">
      <alignment horizontal="center" vertical="center"/>
    </xf>
    <xf numFmtId="0" fontId="5" fillId="0" borderId="4" xfId="2" applyNumberFormat="1" applyFont="1" applyFill="1" applyBorder="1" applyAlignment="1">
      <alignment horizontal="justify" vertical="center" wrapText="1"/>
    </xf>
    <xf numFmtId="0" fontId="5" fillId="0" borderId="4" xfId="2" applyFont="1" applyFill="1" applyBorder="1" applyAlignment="1">
      <alignment horizontal="center" vertical="center"/>
    </xf>
    <xf numFmtId="164" fontId="5" fillId="0" borderId="4" xfId="2" applyNumberFormat="1" applyFont="1" applyFill="1" applyBorder="1" applyAlignment="1">
      <alignment horizontal="center" vertical="center"/>
    </xf>
    <xf numFmtId="0" fontId="15" fillId="0" borderId="3" xfId="0" applyFont="1" applyFill="1" applyBorder="1" applyAlignment="1">
      <alignment horizontal="justify" vertical="center" wrapText="1"/>
    </xf>
    <xf numFmtId="164" fontId="15" fillId="0" borderId="5" xfId="0" applyNumberFormat="1" applyFont="1" applyFill="1" applyBorder="1" applyAlignment="1">
      <alignment horizontal="center" vertical="center"/>
    </xf>
    <xf numFmtId="44" fontId="7" fillId="0" borderId="0" xfId="0" applyNumberFormat="1" applyFont="1"/>
    <xf numFmtId="0" fontId="5" fillId="0" borderId="14" xfId="0" applyFont="1" applyFill="1" applyBorder="1" applyAlignment="1">
      <alignment horizontal="center" vertical="center"/>
    </xf>
    <xf numFmtId="4" fontId="6" fillId="0" borderId="0" xfId="0" applyNumberFormat="1" applyFont="1" applyFill="1" applyAlignment="1">
      <alignment vertical="center"/>
    </xf>
    <xf numFmtId="0" fontId="5" fillId="0" borderId="3" xfId="2" applyNumberFormat="1" applyFont="1" applyFill="1" applyBorder="1" applyAlignment="1">
      <alignment horizontal="justify" vertical="center" wrapText="1"/>
    </xf>
    <xf numFmtId="0" fontId="5" fillId="0" borderId="2" xfId="6" applyFont="1" applyFill="1" applyBorder="1" applyAlignment="1">
      <alignment horizontal="center" vertical="center"/>
    </xf>
    <xf numFmtId="0" fontId="5" fillId="0" borderId="4" xfId="6" applyNumberFormat="1" applyFont="1" applyFill="1" applyBorder="1" applyAlignment="1">
      <alignment horizontal="justify" vertical="center" wrapText="1"/>
    </xf>
    <xf numFmtId="0" fontId="5" fillId="0" borderId="4" xfId="6" applyFont="1" applyFill="1" applyBorder="1" applyAlignment="1">
      <alignment horizontal="center" vertical="center"/>
    </xf>
    <xf numFmtId="4" fontId="5" fillId="0" borderId="3" xfId="6" applyNumberFormat="1" applyFont="1" applyFill="1" applyBorder="1" applyAlignment="1">
      <alignment horizontal="center" vertical="center"/>
    </xf>
    <xf numFmtId="164" fontId="5" fillId="0" borderId="4" xfId="6" applyNumberFormat="1" applyFont="1" applyFill="1" applyBorder="1" applyAlignment="1">
      <alignment horizontal="center" vertical="center"/>
    </xf>
    <xf numFmtId="0" fontId="5" fillId="0" borderId="4" xfId="6" applyFont="1" applyFill="1" applyBorder="1" applyAlignment="1">
      <alignment vertical="center"/>
    </xf>
    <xf numFmtId="164" fontId="5" fillId="0" borderId="5" xfId="6" applyNumberFormat="1" applyFont="1" applyFill="1" applyBorder="1" applyAlignment="1">
      <alignment horizontal="center" vertical="center"/>
    </xf>
    <xf numFmtId="0" fontId="4" fillId="0" borderId="4" xfId="0" applyFont="1" applyFill="1" applyBorder="1" applyAlignment="1">
      <alignment vertical="center"/>
    </xf>
    <xf numFmtId="4" fontId="5" fillId="0" borderId="7" xfId="1" applyNumberFormat="1" applyFont="1" applyFill="1" applyBorder="1" applyAlignment="1">
      <alignment horizontal="center" vertical="center"/>
    </xf>
    <xf numFmtId="0" fontId="4" fillId="0" borderId="0" xfId="2" applyFont="1" applyAlignment="1">
      <alignment horizontal="left" vertic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vertical="center" wrapText="1"/>
    </xf>
    <xf numFmtId="0" fontId="2" fillId="0" borderId="0" xfId="2" applyFont="1" applyAlignment="1">
      <alignment horizontal="left" vertical="center" wrapText="1"/>
    </xf>
    <xf numFmtId="0" fontId="0" fillId="0" borderId="0" xfId="0" applyAlignment="1">
      <alignment horizontal="justify" vertical="center" wrapText="1"/>
    </xf>
    <xf numFmtId="0" fontId="10" fillId="0" borderId="0" xfId="0" applyFont="1" applyAlignment="1">
      <alignment horizontal="center" wrapText="1"/>
    </xf>
    <xf numFmtId="0" fontId="0" fillId="0" borderId="0" xfId="0" applyFont="1" applyAlignment="1">
      <alignment horizontal="justify" wrapText="1"/>
    </xf>
  </cellXfs>
  <cellStyles count="7">
    <cellStyle name="Millares 2 2 3" xfId="5"/>
    <cellStyle name="Moneda 3" xfId="3"/>
    <cellStyle name="Normal" xfId="0" builtinId="0"/>
    <cellStyle name="Normal 2" xfId="2"/>
    <cellStyle name="Normal 2 2 2" xfId="4"/>
    <cellStyle name="Normal 2_CAT._DE_CPTOS._EDIF._DE_9_AUL._DE_2_NIVS." xfId="1"/>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180975</xdr:rowOff>
    </xdr:from>
    <xdr:to>
      <xdr:col>1</xdr:col>
      <xdr:colOff>485775</xdr:colOff>
      <xdr:row>3</xdr:row>
      <xdr:rowOff>171450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390525" y="180975"/>
          <a:ext cx="676275"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0</xdr:row>
      <xdr:rowOff>47625</xdr:rowOff>
    </xdr:from>
    <xdr:to>
      <xdr:col>2</xdr:col>
      <xdr:colOff>840441</xdr:colOff>
      <xdr:row>3</xdr:row>
      <xdr:rowOff>180975</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443318" y="47625"/>
          <a:ext cx="764241" cy="8505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3"/>
  <sheetViews>
    <sheetView tabSelected="1" topLeftCell="A13" zoomScale="85" zoomScaleNormal="85" workbookViewId="0">
      <selection activeCell="O10" sqref="O10"/>
    </sheetView>
  </sheetViews>
  <sheetFormatPr baseColWidth="10" defaultRowHeight="15" x14ac:dyDescent="0.25"/>
  <cols>
    <col min="1" max="9" width="8.7109375" customWidth="1"/>
    <col min="10" max="10" width="20.7109375" customWidth="1"/>
  </cols>
  <sheetData>
    <row r="3" spans="1:10" ht="26.25" x14ac:dyDescent="0.4">
      <c r="A3" s="106" t="s">
        <v>16</v>
      </c>
      <c r="B3" s="106"/>
      <c r="C3" s="106"/>
      <c r="D3" s="106"/>
      <c r="E3" s="106"/>
      <c r="F3" s="106"/>
      <c r="G3" s="106"/>
      <c r="H3" s="106"/>
      <c r="I3" s="106"/>
      <c r="J3" s="106"/>
    </row>
    <row r="4" spans="1:10" ht="15.75" x14ac:dyDescent="0.25">
      <c r="A4" s="107" t="s">
        <v>19</v>
      </c>
      <c r="B4" s="107"/>
      <c r="C4" s="107"/>
      <c r="D4" s="107"/>
      <c r="E4" s="107"/>
      <c r="F4" s="107"/>
      <c r="G4" s="107"/>
      <c r="H4" s="107"/>
      <c r="I4" s="107"/>
      <c r="J4" s="107"/>
    </row>
    <row r="6" spans="1:10" ht="52.5" customHeight="1" x14ac:dyDescent="0.25">
      <c r="A6" s="108" t="s">
        <v>328</v>
      </c>
      <c r="B6" s="108"/>
      <c r="C6" s="108"/>
      <c r="D6" s="108"/>
      <c r="E6" s="108"/>
      <c r="F6" s="108"/>
      <c r="G6" s="108"/>
      <c r="H6" s="108"/>
      <c r="I6" s="108"/>
      <c r="J6" s="108"/>
    </row>
    <row r="8" spans="1:10" ht="15.75" x14ac:dyDescent="0.25">
      <c r="A8" s="109" t="s">
        <v>17</v>
      </c>
      <c r="B8" s="109"/>
      <c r="C8" s="109"/>
      <c r="D8" s="109"/>
      <c r="E8" s="109"/>
      <c r="F8" s="109"/>
      <c r="G8" s="109"/>
      <c r="H8" s="109"/>
      <c r="I8" s="109"/>
      <c r="J8" s="109"/>
    </row>
    <row r="10" spans="1:10" ht="212.25" customHeight="1" x14ac:dyDescent="0.25">
      <c r="A10" s="110" t="s">
        <v>329</v>
      </c>
      <c r="B10" s="110"/>
      <c r="C10" s="110"/>
      <c r="D10" s="110"/>
      <c r="E10" s="110"/>
      <c r="F10" s="110"/>
      <c r="G10" s="110"/>
      <c r="H10" s="110"/>
      <c r="I10" s="110"/>
      <c r="J10" s="110"/>
    </row>
    <row r="14" spans="1:10" x14ac:dyDescent="0.25">
      <c r="A14" s="20"/>
      <c r="B14" s="21"/>
      <c r="C14" s="21" t="s">
        <v>44</v>
      </c>
      <c r="D14" s="21"/>
      <c r="E14" s="22"/>
      <c r="F14" s="22"/>
      <c r="G14" s="22"/>
      <c r="H14" s="21"/>
      <c r="I14" s="21"/>
      <c r="J14" s="23" t="s">
        <v>45</v>
      </c>
    </row>
    <row r="15" spans="1:10" x14ac:dyDescent="0.25">
      <c r="A15" s="20"/>
      <c r="B15" s="21"/>
      <c r="C15" s="21"/>
      <c r="D15" s="21"/>
      <c r="E15" s="22"/>
      <c r="F15" s="22"/>
      <c r="G15" s="22"/>
      <c r="H15" s="21"/>
      <c r="I15" s="21"/>
      <c r="J15" s="23" t="s">
        <v>46</v>
      </c>
    </row>
    <row r="16" spans="1:10" x14ac:dyDescent="0.25">
      <c r="A16" s="20"/>
      <c r="B16" s="21"/>
      <c r="C16" s="21"/>
      <c r="D16" s="21"/>
      <c r="E16" s="22"/>
      <c r="F16" s="22"/>
      <c r="G16" s="22"/>
      <c r="H16" s="21"/>
      <c r="I16" s="21"/>
      <c r="J16" s="21"/>
    </row>
    <row r="17" spans="1:10" x14ac:dyDescent="0.25">
      <c r="A17" s="20"/>
      <c r="B17" s="21" t="s">
        <v>47</v>
      </c>
      <c r="C17" s="105" t="s">
        <v>48</v>
      </c>
      <c r="D17" s="105"/>
      <c r="E17" s="105"/>
      <c r="F17" s="22"/>
      <c r="G17" s="22"/>
      <c r="H17" s="21"/>
      <c r="I17" s="21"/>
      <c r="J17" s="24">
        <f>+'PRESUPUESTO LICITACIÓN'!H24</f>
        <v>0</v>
      </c>
    </row>
    <row r="18" spans="1:10" x14ac:dyDescent="0.25">
      <c r="A18" s="20"/>
      <c r="B18" s="21" t="s">
        <v>49</v>
      </c>
      <c r="C18" s="105" t="s">
        <v>50</v>
      </c>
      <c r="D18" s="105"/>
      <c r="E18" s="105"/>
      <c r="F18" s="22"/>
      <c r="G18" s="22"/>
      <c r="H18" s="21"/>
      <c r="I18" s="21"/>
      <c r="J18" s="24">
        <f>+'PRESUPUESTO LICITACIÓN'!H44</f>
        <v>0</v>
      </c>
    </row>
    <row r="19" spans="1:10" x14ac:dyDescent="0.25">
      <c r="A19" s="20"/>
      <c r="B19" s="21" t="s">
        <v>149</v>
      </c>
      <c r="C19" s="105" t="s">
        <v>152</v>
      </c>
      <c r="D19" s="105"/>
      <c r="E19" s="105"/>
      <c r="F19" s="22"/>
      <c r="G19" s="22"/>
      <c r="H19" s="21"/>
      <c r="I19" s="21"/>
      <c r="J19" s="24">
        <f>+'PRESUPUESTO LICITACIÓN'!H56</f>
        <v>0</v>
      </c>
    </row>
    <row r="20" spans="1:10" x14ac:dyDescent="0.25">
      <c r="A20" s="20"/>
      <c r="B20" s="21" t="s">
        <v>150</v>
      </c>
      <c r="C20" s="105" t="s">
        <v>151</v>
      </c>
      <c r="D20" s="105"/>
      <c r="E20" s="105"/>
      <c r="F20" s="22"/>
      <c r="G20" s="22"/>
      <c r="H20" s="21"/>
      <c r="I20" s="21"/>
      <c r="J20" s="24">
        <f>+'PRESUPUESTO LICITACIÓN'!H84</f>
        <v>0</v>
      </c>
    </row>
    <row r="21" spans="1:10" x14ac:dyDescent="0.25">
      <c r="A21" s="20"/>
      <c r="B21" s="21" t="s">
        <v>51</v>
      </c>
      <c r="C21" s="26" t="s">
        <v>52</v>
      </c>
      <c r="D21" s="26"/>
      <c r="E21" s="27"/>
      <c r="F21" s="22"/>
      <c r="G21" s="22"/>
      <c r="H21" s="21"/>
      <c r="I21" s="21"/>
      <c r="J21" s="25">
        <f>+'PRESUPUESTO LICITACIÓN'!H121</f>
        <v>0</v>
      </c>
    </row>
    <row r="22" spans="1:10" x14ac:dyDescent="0.25">
      <c r="A22" s="20"/>
      <c r="B22" s="21" t="s">
        <v>53</v>
      </c>
      <c r="C22" s="105" t="s">
        <v>54</v>
      </c>
      <c r="D22" s="105"/>
      <c r="E22" s="27"/>
      <c r="F22" s="22"/>
      <c r="G22" s="22"/>
      <c r="H22" s="21"/>
      <c r="I22" s="21"/>
      <c r="J22" s="25">
        <f>+'PRESUPUESTO LICITACIÓN'!H178</f>
        <v>0</v>
      </c>
    </row>
    <row r="23" spans="1:10" x14ac:dyDescent="0.25">
      <c r="A23" s="20"/>
      <c r="B23" s="21" t="s">
        <v>55</v>
      </c>
      <c r="C23" s="28" t="s">
        <v>33</v>
      </c>
      <c r="D23" s="28"/>
      <c r="E23" s="27"/>
      <c r="F23" s="22"/>
      <c r="G23" s="22"/>
      <c r="H23" s="21"/>
      <c r="I23" s="21"/>
      <c r="J23" s="25">
        <f>+'PRESUPUESTO LICITACIÓN'!H184</f>
        <v>0</v>
      </c>
    </row>
    <row r="28" spans="1:10" x14ac:dyDescent="0.25">
      <c r="H28" s="26"/>
      <c r="I28" s="29" t="s">
        <v>56</v>
      </c>
      <c r="J28" s="30">
        <f>SUM(J17:J27)</f>
        <v>0</v>
      </c>
    </row>
    <row r="29" spans="1:10" x14ac:dyDescent="0.25">
      <c r="H29" s="26"/>
      <c r="I29" s="29"/>
      <c r="J29" s="31"/>
    </row>
    <row r="30" spans="1:10" x14ac:dyDescent="0.25">
      <c r="H30" s="26"/>
      <c r="I30" s="29" t="s">
        <v>57</v>
      </c>
      <c r="J30" s="32">
        <f>+J28*0.16</f>
        <v>0</v>
      </c>
    </row>
    <row r="31" spans="1:10" x14ac:dyDescent="0.25">
      <c r="H31" s="26"/>
      <c r="I31" s="29"/>
      <c r="J31" s="30"/>
    </row>
    <row r="32" spans="1:10" x14ac:dyDescent="0.25">
      <c r="H32" s="26"/>
      <c r="I32" s="29" t="s">
        <v>58</v>
      </c>
      <c r="J32" s="32">
        <f>ROUND(J28+J30,2)</f>
        <v>0</v>
      </c>
    </row>
    <row r="33" spans="8:10" x14ac:dyDescent="0.25">
      <c r="H33" s="33"/>
      <c r="I33" s="33"/>
      <c r="J33" s="34"/>
    </row>
  </sheetData>
  <mergeCells count="10">
    <mergeCell ref="C17:E17"/>
    <mergeCell ref="C18:E18"/>
    <mergeCell ref="C22:D22"/>
    <mergeCell ref="A3:J3"/>
    <mergeCell ref="A4:J4"/>
    <mergeCell ref="A6:J6"/>
    <mergeCell ref="A8:J8"/>
    <mergeCell ref="A10:J10"/>
    <mergeCell ref="C19:E19"/>
    <mergeCell ref="C20:E20"/>
  </mergeCells>
  <pageMargins left="0.7"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4"/>
  <sheetViews>
    <sheetView view="pageBreakPreview" zoomScaleNormal="145" zoomScaleSheetLayoutView="100" workbookViewId="0">
      <selection activeCell="M13" sqref="M13"/>
    </sheetView>
  </sheetViews>
  <sheetFormatPr baseColWidth="10" defaultRowHeight="15" x14ac:dyDescent="0.25"/>
  <cols>
    <col min="1" max="1" width="1.42578125" customWidth="1"/>
    <col min="2" max="2" width="19" customWidth="1"/>
    <col min="3" max="3" width="47.42578125" customWidth="1"/>
    <col min="6" max="6" width="13.42578125" customWidth="1"/>
    <col min="7" max="7" width="23.140625" customWidth="1"/>
    <col min="8" max="8" width="14.85546875" customWidth="1"/>
    <col min="9" max="9" width="1.140625" customWidth="1"/>
    <col min="10" max="10" width="12.85546875" bestFit="1" customWidth="1"/>
    <col min="11" max="11" width="11.42578125" style="17"/>
  </cols>
  <sheetData>
    <row r="3" spans="2:9" ht="26.25" x14ac:dyDescent="0.4">
      <c r="B3" s="106" t="s">
        <v>16</v>
      </c>
      <c r="C3" s="106"/>
      <c r="D3" s="106"/>
      <c r="E3" s="106"/>
      <c r="F3" s="106"/>
      <c r="G3" s="106"/>
      <c r="H3" s="106"/>
    </row>
    <row r="4" spans="2:9" ht="15.75" x14ac:dyDescent="0.25">
      <c r="B4" s="107" t="s">
        <v>19</v>
      </c>
      <c r="C4" s="107"/>
      <c r="D4" s="107"/>
      <c r="E4" s="107"/>
      <c r="F4" s="107"/>
      <c r="G4" s="107"/>
      <c r="H4" s="107"/>
    </row>
    <row r="6" spans="2:9" ht="33.75" customHeight="1" x14ac:dyDescent="0.3">
      <c r="B6" s="111" t="str">
        <f>+PARTIDAS!A6</f>
        <v>"AMPLIACIÓN DE CAFETERIA CAMPUS PUERTO ESCONDIDO", EN LA UNIVERSIDAD DEL MAR</v>
      </c>
      <c r="C6" s="111"/>
      <c r="D6" s="111"/>
      <c r="E6" s="111"/>
      <c r="F6" s="111"/>
      <c r="G6" s="111"/>
      <c r="H6" s="111"/>
    </row>
    <row r="8" spans="2:9" x14ac:dyDescent="0.25">
      <c r="B8" s="12" t="s">
        <v>17</v>
      </c>
    </row>
    <row r="9" spans="2:9" ht="138" customHeight="1" x14ac:dyDescent="0.25">
      <c r="B9" s="112" t="str">
        <f>+PARTIDAS!A10</f>
        <v>AMPLIACIÓN DE CAFETERIA, CAMPUS PUERTO ESCONDIDO, EDIFICIO DE 323 M2, AREA DE COMENSALES DESPLANTADO SOBRE UNA CIMENTACIÓN A BASE DE ZAPATAS AISLADAS, DADOS DE CIMENTACIÓN Y TRABES DE LIGA DE CONCRETO ARMADO F'C=250KG/CM2,  MURETES DE ENRASE Y CADENAS DE DESPLANTE; LA ESTRUCTURA ESTÁ CONFORMADA POR COLUMNAS METALICAS, TRABES Y VIGAS METALICAS PARA SOPORTAR LA TECHUMBRE TIPO SANDWICH, CABALLETE Y CANALÓN PLUVIAL; AREA DE COCINA DESPLANTADO SOBRE UNA CIMENTACIÓN A BASE DE ZAPATAS CORRIDAS, CONTRATRABES DE CONCRETO ARMADO, MURETES DE ENRASE, CADENAS DE DESPLANTE F´C=250KG/CM2., LA ESTRUCTURA ESTÁ CONFORMADA POR COLUMNAS, MUROS DE CONCRETO Y TRABES DE F'C=250 KG/CM2, CONTARA TAMBIEN CON TRABES METALICAS EN VOLADOS PARA SOPORTAR LA TECHUMBRE TIPO SÁNDWICH, CABALLETE Y CANALÓN PLUVIAL; LOS MUROS EN LAS DOS AREAS SERÁN DE TABIQUE ROJO LIGADOS CON CASTILLOS Y CADENAS DE CONCRETO ARMADO, APLANADO EN INTERIOR Y EXTERIOR, ACBADO CON SELLADOR Y PINTURA VÍNILICA, FIRME DE CONCRETO REFORZADO CON MALLA ELECTROSOLDADA Y TERMINADO CON LOSETA CERÁMICA; CANCELERÍA DE ALUMINIO EN PUERTAS Y VENTANAS, INSTALACIÓN HIDRO-SANITARIA, ELÉCTRICA Y DE GAS, EN LA UNIVERSIDAD DEL MAR.</v>
      </c>
      <c r="C9" s="112"/>
      <c r="D9" s="112"/>
      <c r="E9" s="112"/>
      <c r="F9" s="112"/>
      <c r="G9" s="112"/>
      <c r="H9" s="112"/>
    </row>
    <row r="10" spans="2:9" ht="15.75" thickBot="1" x14ac:dyDescent="0.3"/>
    <row r="11" spans="2:9" ht="16.5" thickBot="1" x14ac:dyDescent="0.3">
      <c r="B11" s="1" t="s">
        <v>1</v>
      </c>
      <c r="C11" s="1" t="s">
        <v>2</v>
      </c>
      <c r="D11" s="1" t="s">
        <v>3</v>
      </c>
      <c r="E11" s="2" t="s">
        <v>4</v>
      </c>
      <c r="F11" s="1" t="s">
        <v>5</v>
      </c>
      <c r="G11" s="1" t="s">
        <v>6</v>
      </c>
      <c r="H11" s="1" t="s">
        <v>7</v>
      </c>
    </row>
    <row r="12" spans="2:9" x14ac:dyDescent="0.25">
      <c r="B12" s="63"/>
      <c r="C12" s="64" t="s">
        <v>35</v>
      </c>
      <c r="D12" s="46"/>
      <c r="E12" s="47"/>
      <c r="F12" s="65"/>
      <c r="G12" s="49"/>
      <c r="H12" s="66"/>
      <c r="I12" s="9"/>
    </row>
    <row r="13" spans="2:9" ht="70.5" customHeight="1" x14ac:dyDescent="0.25">
      <c r="B13" s="67" t="s">
        <v>59</v>
      </c>
      <c r="C13" s="10" t="s">
        <v>281</v>
      </c>
      <c r="D13" s="4" t="s">
        <v>10</v>
      </c>
      <c r="E13" s="5">
        <v>300</v>
      </c>
      <c r="F13" s="6"/>
      <c r="G13" s="7"/>
      <c r="H13" s="8">
        <f t="shared" ref="H13:H23" si="0">+E13*F13</f>
        <v>0</v>
      </c>
      <c r="I13" s="9"/>
    </row>
    <row r="14" spans="2:9" ht="111.75" customHeight="1" x14ac:dyDescent="0.25">
      <c r="B14" s="80" t="s">
        <v>207</v>
      </c>
      <c r="C14" s="81" t="s">
        <v>282</v>
      </c>
      <c r="D14" s="82" t="s">
        <v>18</v>
      </c>
      <c r="E14" s="104">
        <v>1.26</v>
      </c>
      <c r="F14" s="83"/>
      <c r="G14" s="7"/>
      <c r="H14" s="8">
        <f t="shared" si="0"/>
        <v>0</v>
      </c>
      <c r="I14" s="9"/>
    </row>
    <row r="15" spans="2:9" ht="75" customHeight="1" x14ac:dyDescent="0.25">
      <c r="B15" s="80" t="s">
        <v>276</v>
      </c>
      <c r="C15" s="81" t="s">
        <v>283</v>
      </c>
      <c r="D15" s="82" t="s">
        <v>10</v>
      </c>
      <c r="E15" s="104">
        <v>38.619999999999997</v>
      </c>
      <c r="F15" s="83"/>
      <c r="G15" s="7"/>
      <c r="H15" s="8">
        <f t="shared" si="0"/>
        <v>0</v>
      </c>
      <c r="I15" s="9"/>
    </row>
    <row r="16" spans="2:9" ht="95.25" customHeight="1" x14ac:dyDescent="0.25">
      <c r="B16" s="80" t="s">
        <v>229</v>
      </c>
      <c r="C16" s="81" t="s">
        <v>284</v>
      </c>
      <c r="D16" s="82" t="s">
        <v>10</v>
      </c>
      <c r="E16" s="104">
        <v>17.52</v>
      </c>
      <c r="F16" s="83"/>
      <c r="G16" s="7"/>
      <c r="H16" s="8">
        <f t="shared" si="0"/>
        <v>0</v>
      </c>
      <c r="I16" s="9"/>
    </row>
    <row r="17" spans="2:9" ht="85.5" customHeight="1" x14ac:dyDescent="0.25">
      <c r="B17" s="80" t="s">
        <v>211</v>
      </c>
      <c r="C17" s="81" t="s">
        <v>285</v>
      </c>
      <c r="D17" s="82" t="s">
        <v>10</v>
      </c>
      <c r="E17" s="104">
        <v>14.12</v>
      </c>
      <c r="F17" s="83"/>
      <c r="G17" s="7"/>
      <c r="H17" s="8">
        <f t="shared" si="0"/>
        <v>0</v>
      </c>
      <c r="I17" s="9"/>
    </row>
    <row r="18" spans="2:9" ht="74.25" customHeight="1" x14ac:dyDescent="0.25">
      <c r="B18" s="80" t="s">
        <v>208</v>
      </c>
      <c r="C18" s="81" t="s">
        <v>156</v>
      </c>
      <c r="D18" s="82" t="s">
        <v>10</v>
      </c>
      <c r="E18" s="104">
        <v>11.87</v>
      </c>
      <c r="F18" s="83"/>
      <c r="G18" s="7"/>
      <c r="H18" s="8">
        <f t="shared" si="0"/>
        <v>0</v>
      </c>
      <c r="I18" s="9"/>
    </row>
    <row r="19" spans="2:9" ht="74.25" customHeight="1" x14ac:dyDescent="0.25">
      <c r="B19" s="80" t="s">
        <v>209</v>
      </c>
      <c r="C19" s="81" t="s">
        <v>157</v>
      </c>
      <c r="D19" s="82" t="s">
        <v>10</v>
      </c>
      <c r="E19" s="104">
        <v>11.91</v>
      </c>
      <c r="F19" s="83"/>
      <c r="G19" s="7"/>
      <c r="H19" s="8">
        <f t="shared" si="0"/>
        <v>0</v>
      </c>
      <c r="I19" s="9"/>
    </row>
    <row r="20" spans="2:9" ht="70.5" customHeight="1" x14ac:dyDescent="0.25">
      <c r="B20" s="80" t="s">
        <v>210</v>
      </c>
      <c r="C20" s="81" t="s">
        <v>158</v>
      </c>
      <c r="D20" s="82" t="s">
        <v>8</v>
      </c>
      <c r="E20" s="104">
        <v>8</v>
      </c>
      <c r="F20" s="83"/>
      <c r="G20" s="7"/>
      <c r="H20" s="8">
        <f t="shared" si="0"/>
        <v>0</v>
      </c>
      <c r="I20" s="9"/>
    </row>
    <row r="21" spans="2:9" ht="81" customHeight="1" x14ac:dyDescent="0.25">
      <c r="B21" s="80" t="s">
        <v>212</v>
      </c>
      <c r="C21" s="81" t="s">
        <v>159</v>
      </c>
      <c r="D21" s="82" t="s">
        <v>9</v>
      </c>
      <c r="E21" s="104">
        <v>2</v>
      </c>
      <c r="F21" s="83"/>
      <c r="G21" s="7"/>
      <c r="H21" s="8">
        <f t="shared" si="0"/>
        <v>0</v>
      </c>
      <c r="I21" s="9"/>
    </row>
    <row r="22" spans="2:9" ht="81" customHeight="1" x14ac:dyDescent="0.25">
      <c r="B22" s="80" t="s">
        <v>213</v>
      </c>
      <c r="C22" s="81" t="s">
        <v>160</v>
      </c>
      <c r="D22" s="82" t="s">
        <v>9</v>
      </c>
      <c r="E22" s="104">
        <v>2</v>
      </c>
      <c r="F22" s="83"/>
      <c r="G22" s="7"/>
      <c r="H22" s="8">
        <f t="shared" si="0"/>
        <v>0</v>
      </c>
      <c r="I22" s="9"/>
    </row>
    <row r="23" spans="2:9" ht="81" customHeight="1" x14ac:dyDescent="0.25">
      <c r="B23" s="80" t="s">
        <v>214</v>
      </c>
      <c r="C23" s="81" t="s">
        <v>161</v>
      </c>
      <c r="D23" s="82" t="s">
        <v>9</v>
      </c>
      <c r="E23" s="104">
        <v>1</v>
      </c>
      <c r="F23" s="83"/>
      <c r="G23" s="7"/>
      <c r="H23" s="8">
        <f t="shared" si="0"/>
        <v>0</v>
      </c>
      <c r="I23" s="9"/>
    </row>
    <row r="24" spans="2:9" x14ac:dyDescent="0.25">
      <c r="B24" s="68"/>
      <c r="C24" s="69" t="s">
        <v>36</v>
      </c>
      <c r="D24" s="46"/>
      <c r="E24" s="47"/>
      <c r="F24" s="65"/>
      <c r="G24" s="49"/>
      <c r="H24" s="50">
        <f>SUM(H13:H23)</f>
        <v>0</v>
      </c>
      <c r="I24" s="9"/>
    </row>
    <row r="25" spans="2:9" x14ac:dyDescent="0.25">
      <c r="B25" s="63"/>
      <c r="C25" s="70"/>
      <c r="D25" s="71"/>
      <c r="E25" s="72"/>
      <c r="F25" s="73"/>
      <c r="G25" s="73"/>
      <c r="H25" s="74"/>
      <c r="I25" s="9"/>
    </row>
    <row r="26" spans="2:9" s="14" customFormat="1" ht="15" customHeight="1" x14ac:dyDescent="0.25">
      <c r="B26" s="75"/>
      <c r="C26" s="64" t="s">
        <v>20</v>
      </c>
      <c r="D26" s="46"/>
      <c r="E26" s="47"/>
      <c r="F26" s="65"/>
      <c r="G26" s="49"/>
      <c r="H26" s="66"/>
    </row>
    <row r="27" spans="2:9" s="14" customFormat="1" ht="75.75" customHeight="1" x14ac:dyDescent="0.25">
      <c r="B27" s="18" t="s">
        <v>21</v>
      </c>
      <c r="C27" s="10" t="s">
        <v>22</v>
      </c>
      <c r="D27" s="4" t="s">
        <v>10</v>
      </c>
      <c r="E27" s="5">
        <v>323</v>
      </c>
      <c r="F27" s="6"/>
      <c r="G27" s="7"/>
      <c r="H27" s="8">
        <f t="shared" ref="H27:H43" si="1">+E27*F27</f>
        <v>0</v>
      </c>
    </row>
    <row r="28" spans="2:9" s="14" customFormat="1" ht="86.25" customHeight="1" x14ac:dyDescent="0.25">
      <c r="B28" s="18" t="s">
        <v>61</v>
      </c>
      <c r="C28" s="10" t="s">
        <v>60</v>
      </c>
      <c r="D28" s="4" t="s">
        <v>18</v>
      </c>
      <c r="E28" s="11">
        <v>160</v>
      </c>
      <c r="F28" s="6"/>
      <c r="G28" s="7"/>
      <c r="H28" s="8">
        <f t="shared" si="1"/>
        <v>0</v>
      </c>
    </row>
    <row r="29" spans="2:9" s="14" customFormat="1" ht="72.75" customHeight="1" x14ac:dyDescent="0.25">
      <c r="B29" s="18" t="s">
        <v>63</v>
      </c>
      <c r="C29" s="10" t="s">
        <v>62</v>
      </c>
      <c r="D29" s="4" t="s">
        <v>10</v>
      </c>
      <c r="E29" s="11">
        <v>70</v>
      </c>
      <c r="F29" s="6"/>
      <c r="G29" s="35"/>
      <c r="H29" s="8">
        <f t="shared" si="1"/>
        <v>0</v>
      </c>
    </row>
    <row r="30" spans="2:9" s="14" customFormat="1" ht="72.75" customHeight="1" x14ac:dyDescent="0.25">
      <c r="B30" s="18" t="s">
        <v>64</v>
      </c>
      <c r="C30" s="10" t="s">
        <v>65</v>
      </c>
      <c r="D30" s="4" t="s">
        <v>10</v>
      </c>
      <c r="E30" s="11">
        <v>36.369999999999997</v>
      </c>
      <c r="F30" s="6"/>
      <c r="G30" s="35"/>
      <c r="H30" s="8">
        <f t="shared" si="1"/>
        <v>0</v>
      </c>
    </row>
    <row r="31" spans="2:9" s="14" customFormat="1" ht="66.75" customHeight="1" x14ac:dyDescent="0.25">
      <c r="B31" s="18" t="s">
        <v>67</v>
      </c>
      <c r="C31" s="10" t="s">
        <v>66</v>
      </c>
      <c r="D31" s="4" t="s">
        <v>0</v>
      </c>
      <c r="E31" s="11">
        <v>29.7</v>
      </c>
      <c r="F31" s="6"/>
      <c r="G31" s="35"/>
      <c r="H31" s="8">
        <f t="shared" si="1"/>
        <v>0</v>
      </c>
    </row>
    <row r="32" spans="2:9" ht="75.75" customHeight="1" x14ac:dyDescent="0.25">
      <c r="B32" s="18" t="s">
        <v>23</v>
      </c>
      <c r="C32" s="10" t="s">
        <v>24</v>
      </c>
      <c r="D32" s="4" t="s">
        <v>0</v>
      </c>
      <c r="E32" s="5">
        <v>1299</v>
      </c>
      <c r="F32" s="6"/>
      <c r="G32" s="73"/>
      <c r="H32" s="8">
        <f t="shared" si="1"/>
        <v>0</v>
      </c>
      <c r="I32" s="9"/>
    </row>
    <row r="33" spans="2:9" ht="74.25" customHeight="1" x14ac:dyDescent="0.25">
      <c r="B33" s="18" t="s">
        <v>25</v>
      </c>
      <c r="C33" s="10" t="s">
        <v>26</v>
      </c>
      <c r="D33" s="4" t="s">
        <v>0</v>
      </c>
      <c r="E33" s="5">
        <v>350</v>
      </c>
      <c r="F33" s="6"/>
      <c r="G33" s="73"/>
      <c r="H33" s="8">
        <f t="shared" si="1"/>
        <v>0</v>
      </c>
      <c r="I33" s="9"/>
    </row>
    <row r="34" spans="2:9" ht="74.25" customHeight="1" x14ac:dyDescent="0.25">
      <c r="B34" s="18" t="s">
        <v>233</v>
      </c>
      <c r="C34" s="10" t="s">
        <v>234</v>
      </c>
      <c r="D34" s="4" t="s">
        <v>0</v>
      </c>
      <c r="E34" s="5">
        <v>1729</v>
      </c>
      <c r="F34" s="6"/>
      <c r="G34" s="73"/>
      <c r="H34" s="8">
        <f>+E34*F34</f>
        <v>0</v>
      </c>
      <c r="I34" s="9"/>
    </row>
    <row r="35" spans="2:9" ht="69" customHeight="1" x14ac:dyDescent="0.25">
      <c r="B35" s="18" t="s">
        <v>69</v>
      </c>
      <c r="C35" s="10" t="s">
        <v>68</v>
      </c>
      <c r="D35" s="4" t="s">
        <v>0</v>
      </c>
      <c r="E35" s="5">
        <v>209.91</v>
      </c>
      <c r="F35" s="6"/>
      <c r="G35" s="73"/>
      <c r="H35" s="8">
        <f t="shared" si="1"/>
        <v>0</v>
      </c>
      <c r="I35" s="9"/>
    </row>
    <row r="36" spans="2:9" ht="48.75" customHeight="1" x14ac:dyDescent="0.25">
      <c r="B36" s="18" t="s">
        <v>27</v>
      </c>
      <c r="C36" s="10" t="s">
        <v>28</v>
      </c>
      <c r="D36" s="4" t="s">
        <v>10</v>
      </c>
      <c r="E36" s="15">
        <v>173.12</v>
      </c>
      <c r="F36" s="78"/>
      <c r="G36" s="73"/>
      <c r="H36" s="8">
        <f t="shared" si="1"/>
        <v>0</v>
      </c>
      <c r="I36" s="9"/>
    </row>
    <row r="37" spans="2:9" ht="48.75" customHeight="1" x14ac:dyDescent="0.25">
      <c r="B37" s="18" t="s">
        <v>70</v>
      </c>
      <c r="C37" s="10" t="s">
        <v>71</v>
      </c>
      <c r="D37" s="4" t="s">
        <v>18</v>
      </c>
      <c r="E37" s="11">
        <v>30</v>
      </c>
      <c r="F37" s="78"/>
      <c r="G37" s="73"/>
      <c r="H37" s="8">
        <f t="shared" si="1"/>
        <v>0</v>
      </c>
      <c r="I37" s="9"/>
    </row>
    <row r="38" spans="2:9" ht="48" customHeight="1" x14ac:dyDescent="0.25">
      <c r="B38" s="18" t="s">
        <v>29</v>
      </c>
      <c r="C38" s="10" t="s">
        <v>30</v>
      </c>
      <c r="D38" s="4" t="s">
        <v>18</v>
      </c>
      <c r="E38" s="11">
        <v>2</v>
      </c>
      <c r="F38" s="6"/>
      <c r="G38" s="73"/>
      <c r="H38" s="8">
        <f t="shared" si="1"/>
        <v>0</v>
      </c>
      <c r="I38" s="9"/>
    </row>
    <row r="39" spans="2:9" ht="56.25" customHeight="1" x14ac:dyDescent="0.25">
      <c r="B39" s="18" t="s">
        <v>72</v>
      </c>
      <c r="C39" s="10" t="s">
        <v>73</v>
      </c>
      <c r="D39" s="4" t="s">
        <v>10</v>
      </c>
      <c r="E39" s="11">
        <v>49.59</v>
      </c>
      <c r="F39" s="6"/>
      <c r="G39" s="73"/>
      <c r="H39" s="8">
        <f t="shared" si="1"/>
        <v>0</v>
      </c>
      <c r="I39" s="9"/>
    </row>
    <row r="40" spans="2:9" ht="90" customHeight="1" x14ac:dyDescent="0.25">
      <c r="B40" s="18" t="s">
        <v>74</v>
      </c>
      <c r="C40" s="36" t="s">
        <v>75</v>
      </c>
      <c r="D40" s="37" t="s">
        <v>8</v>
      </c>
      <c r="E40" s="38">
        <v>90.39</v>
      </c>
      <c r="F40" s="6"/>
      <c r="G40" s="73"/>
      <c r="H40" s="8">
        <f t="shared" si="1"/>
        <v>0</v>
      </c>
      <c r="I40" s="9"/>
    </row>
    <row r="41" spans="2:9" ht="87.75" customHeight="1" x14ac:dyDescent="0.25">
      <c r="B41" s="18" t="s">
        <v>31</v>
      </c>
      <c r="C41" s="10" t="s">
        <v>76</v>
      </c>
      <c r="D41" s="4" t="s">
        <v>18</v>
      </c>
      <c r="E41" s="11">
        <v>100</v>
      </c>
      <c r="F41" s="6"/>
      <c r="G41" s="73"/>
      <c r="H41" s="8">
        <f t="shared" si="1"/>
        <v>0</v>
      </c>
      <c r="I41" s="9"/>
    </row>
    <row r="42" spans="2:9" ht="101.25" customHeight="1" x14ac:dyDescent="0.25">
      <c r="B42" s="18" t="s">
        <v>77</v>
      </c>
      <c r="C42" s="10" t="s">
        <v>138</v>
      </c>
      <c r="D42" s="4" t="s">
        <v>18</v>
      </c>
      <c r="E42" s="11">
        <v>20.03</v>
      </c>
      <c r="F42" s="6"/>
      <c r="G42" s="73"/>
      <c r="H42" s="8">
        <f t="shared" si="1"/>
        <v>0</v>
      </c>
      <c r="I42" s="9"/>
    </row>
    <row r="43" spans="2:9" ht="87.75" customHeight="1" x14ac:dyDescent="0.25">
      <c r="B43" s="18" t="s">
        <v>78</v>
      </c>
      <c r="C43" s="10" t="s">
        <v>79</v>
      </c>
      <c r="D43" s="4" t="s">
        <v>8</v>
      </c>
      <c r="E43" s="11">
        <v>117.49</v>
      </c>
      <c r="F43" s="6"/>
      <c r="G43" s="73"/>
      <c r="H43" s="8">
        <f t="shared" si="1"/>
        <v>0</v>
      </c>
      <c r="I43" s="9"/>
    </row>
    <row r="44" spans="2:9" x14ac:dyDescent="0.25">
      <c r="B44" s="18"/>
      <c r="C44" s="45" t="s">
        <v>34</v>
      </c>
      <c r="D44" s="46"/>
      <c r="E44" s="47"/>
      <c r="F44" s="48"/>
      <c r="G44" s="49"/>
      <c r="H44" s="50">
        <f>SUM(H27:H43)</f>
        <v>0</v>
      </c>
      <c r="I44" s="9"/>
    </row>
    <row r="45" spans="2:9" s="17" customFormat="1" x14ac:dyDescent="0.25">
      <c r="B45" s="18"/>
      <c r="C45" s="90"/>
      <c r="D45" s="4"/>
      <c r="E45" s="11"/>
      <c r="F45" s="6"/>
      <c r="G45" s="7"/>
      <c r="H45" s="91"/>
      <c r="I45" s="16"/>
    </row>
    <row r="46" spans="2:9" x14ac:dyDescent="0.25">
      <c r="B46" s="18"/>
      <c r="C46" s="76" t="s">
        <v>80</v>
      </c>
      <c r="D46" s="39"/>
      <c r="E46" s="40"/>
      <c r="F46" s="41"/>
      <c r="G46" s="39"/>
      <c r="H46" s="42"/>
      <c r="I46" s="9"/>
    </row>
    <row r="47" spans="2:9" ht="75.75" customHeight="1" x14ac:dyDescent="0.25">
      <c r="B47" s="18" t="s">
        <v>81</v>
      </c>
      <c r="C47" s="10" t="s">
        <v>82</v>
      </c>
      <c r="D47" s="4" t="s">
        <v>10</v>
      </c>
      <c r="E47" s="11">
        <v>31</v>
      </c>
      <c r="F47" s="6"/>
      <c r="G47" s="7"/>
      <c r="H47" s="8">
        <f t="shared" ref="H47:H55" si="2">+E47*F47</f>
        <v>0</v>
      </c>
      <c r="I47" s="9"/>
    </row>
    <row r="48" spans="2:9" ht="86.25" customHeight="1" x14ac:dyDescent="0.25">
      <c r="B48" s="18" t="s">
        <v>83</v>
      </c>
      <c r="C48" s="10" t="s">
        <v>84</v>
      </c>
      <c r="D48" s="4" t="s">
        <v>10</v>
      </c>
      <c r="E48" s="11">
        <v>43</v>
      </c>
      <c r="F48" s="6"/>
      <c r="G48" s="7"/>
      <c r="H48" s="8">
        <f t="shared" si="2"/>
        <v>0</v>
      </c>
      <c r="I48" s="9"/>
    </row>
    <row r="49" spans="2:9" ht="95.25" customHeight="1" x14ac:dyDescent="0.25">
      <c r="B49" s="18" t="s">
        <v>245</v>
      </c>
      <c r="C49" s="10" t="s">
        <v>246</v>
      </c>
      <c r="D49" s="4" t="s">
        <v>10</v>
      </c>
      <c r="E49" s="11">
        <v>2.96</v>
      </c>
      <c r="F49" s="6"/>
      <c r="G49" s="7"/>
      <c r="H49" s="8">
        <f t="shared" si="2"/>
        <v>0</v>
      </c>
      <c r="I49" s="9"/>
    </row>
    <row r="50" spans="2:9" ht="72" customHeight="1" x14ac:dyDescent="0.25">
      <c r="B50" s="18" t="s">
        <v>85</v>
      </c>
      <c r="C50" s="10" t="s">
        <v>86</v>
      </c>
      <c r="D50" s="4" t="s">
        <v>0</v>
      </c>
      <c r="E50" s="11">
        <v>84</v>
      </c>
      <c r="F50" s="6"/>
      <c r="G50" s="7"/>
      <c r="H50" s="8">
        <f t="shared" si="2"/>
        <v>0</v>
      </c>
      <c r="I50" s="9"/>
    </row>
    <row r="51" spans="2:9" ht="75.75" customHeight="1" x14ac:dyDescent="0.25">
      <c r="B51" s="18" t="s">
        <v>87</v>
      </c>
      <c r="C51" s="10" t="s">
        <v>88</v>
      </c>
      <c r="D51" s="4" t="s">
        <v>0</v>
      </c>
      <c r="E51" s="5">
        <v>62.75</v>
      </c>
      <c r="F51" s="6"/>
      <c r="G51" s="7"/>
      <c r="H51" s="8">
        <f t="shared" si="2"/>
        <v>0</v>
      </c>
      <c r="I51" s="9"/>
    </row>
    <row r="52" spans="2:9" ht="72" customHeight="1" x14ac:dyDescent="0.25">
      <c r="B52" s="18" t="s">
        <v>89</v>
      </c>
      <c r="C52" s="10" t="s">
        <v>90</v>
      </c>
      <c r="D52" s="4" t="s">
        <v>0</v>
      </c>
      <c r="E52" s="5">
        <v>267.20999999999998</v>
      </c>
      <c r="F52" s="6"/>
      <c r="G52" s="7"/>
      <c r="H52" s="8">
        <f t="shared" si="2"/>
        <v>0</v>
      </c>
      <c r="I52" s="9"/>
    </row>
    <row r="53" spans="2:9" ht="79.5" customHeight="1" x14ac:dyDescent="0.25">
      <c r="B53" s="18" t="s">
        <v>91</v>
      </c>
      <c r="C53" s="10" t="s">
        <v>92</v>
      </c>
      <c r="D53" s="4" t="s">
        <v>0</v>
      </c>
      <c r="E53" s="5">
        <v>125</v>
      </c>
      <c r="F53" s="6"/>
      <c r="G53" s="7"/>
      <c r="H53" s="8">
        <f t="shared" si="2"/>
        <v>0</v>
      </c>
      <c r="I53" s="9"/>
    </row>
    <row r="54" spans="2:9" ht="87.75" customHeight="1" x14ac:dyDescent="0.25">
      <c r="B54" s="18" t="s">
        <v>93</v>
      </c>
      <c r="C54" s="10" t="s">
        <v>94</v>
      </c>
      <c r="D54" s="4" t="s">
        <v>18</v>
      </c>
      <c r="E54" s="11">
        <v>6</v>
      </c>
      <c r="F54" s="78"/>
      <c r="G54" s="7"/>
      <c r="H54" s="8">
        <f t="shared" si="2"/>
        <v>0</v>
      </c>
      <c r="I54" s="9"/>
    </row>
    <row r="55" spans="2:9" ht="63.75" customHeight="1" x14ac:dyDescent="0.25">
      <c r="B55" s="43" t="s">
        <v>95</v>
      </c>
      <c r="C55" s="36" t="s">
        <v>96</v>
      </c>
      <c r="D55" s="37" t="s">
        <v>18</v>
      </c>
      <c r="E55" s="38">
        <v>1</v>
      </c>
      <c r="F55" s="6"/>
      <c r="G55" s="7"/>
      <c r="H55" s="8">
        <f t="shared" si="2"/>
        <v>0</v>
      </c>
      <c r="I55" s="9"/>
    </row>
    <row r="56" spans="2:9" x14ac:dyDescent="0.25">
      <c r="B56" s="44"/>
      <c r="C56" s="45" t="s">
        <v>97</v>
      </c>
      <c r="D56" s="46"/>
      <c r="E56" s="47"/>
      <c r="F56" s="48"/>
      <c r="G56" s="49"/>
      <c r="H56" s="50">
        <f>SUM(H47:H55)</f>
        <v>0</v>
      </c>
      <c r="I56" s="9"/>
    </row>
    <row r="57" spans="2:9" x14ac:dyDescent="0.25">
      <c r="B57" s="44"/>
      <c r="C57" s="90"/>
      <c r="D57" s="4"/>
      <c r="E57" s="11"/>
      <c r="F57" s="6"/>
      <c r="G57" s="7"/>
      <c r="H57" s="91"/>
      <c r="I57" s="9"/>
    </row>
    <row r="58" spans="2:9" x14ac:dyDescent="0.25">
      <c r="B58" s="44"/>
      <c r="C58" s="51" t="s">
        <v>98</v>
      </c>
      <c r="D58" s="52"/>
      <c r="E58" s="53"/>
      <c r="F58" s="54"/>
      <c r="G58" s="55"/>
      <c r="H58" s="50"/>
      <c r="I58" s="9"/>
    </row>
    <row r="59" spans="2:9" ht="76.5" customHeight="1" x14ac:dyDescent="0.25">
      <c r="B59" s="18" t="s">
        <v>99</v>
      </c>
      <c r="C59" s="56" t="s">
        <v>100</v>
      </c>
      <c r="D59" s="4" t="s">
        <v>8</v>
      </c>
      <c r="E59" s="11">
        <v>78.48</v>
      </c>
      <c r="F59" s="6"/>
      <c r="G59" s="57"/>
      <c r="H59" s="8">
        <f t="shared" ref="H59:H83" si="3">+E59*F59</f>
        <v>0</v>
      </c>
      <c r="I59" s="9"/>
    </row>
    <row r="60" spans="2:9" ht="99.75" customHeight="1" x14ac:dyDescent="0.25">
      <c r="B60" s="18" t="s">
        <v>101</v>
      </c>
      <c r="C60" s="36" t="s">
        <v>102</v>
      </c>
      <c r="D60" s="4" t="s">
        <v>8</v>
      </c>
      <c r="E60" s="11">
        <v>98.84</v>
      </c>
      <c r="F60" s="6"/>
      <c r="G60" s="7"/>
      <c r="H60" s="8">
        <f t="shared" si="3"/>
        <v>0</v>
      </c>
      <c r="I60" s="9"/>
    </row>
    <row r="61" spans="2:9" ht="81" customHeight="1" x14ac:dyDescent="0.25">
      <c r="B61" s="18" t="s">
        <v>103</v>
      </c>
      <c r="C61" s="58" t="s">
        <v>104</v>
      </c>
      <c r="D61" s="4" t="s">
        <v>8</v>
      </c>
      <c r="E61" s="11">
        <v>40.43</v>
      </c>
      <c r="F61" s="6"/>
      <c r="G61" s="7"/>
      <c r="H61" s="8">
        <f t="shared" si="3"/>
        <v>0</v>
      </c>
      <c r="I61" s="9"/>
    </row>
    <row r="62" spans="2:9" ht="81.75" customHeight="1" x14ac:dyDescent="0.25">
      <c r="B62" s="18" t="s">
        <v>105</v>
      </c>
      <c r="C62" s="36" t="s">
        <v>106</v>
      </c>
      <c r="D62" s="4" t="s">
        <v>8</v>
      </c>
      <c r="E62" s="11">
        <v>23.9</v>
      </c>
      <c r="F62" s="6"/>
      <c r="G62" s="7"/>
      <c r="H62" s="8">
        <f t="shared" si="3"/>
        <v>0</v>
      </c>
      <c r="I62" s="9"/>
    </row>
    <row r="63" spans="2:9" ht="87" customHeight="1" x14ac:dyDescent="0.25">
      <c r="B63" s="18" t="s">
        <v>107</v>
      </c>
      <c r="C63" s="59" t="s">
        <v>162</v>
      </c>
      <c r="D63" s="4" t="s">
        <v>8</v>
      </c>
      <c r="E63" s="11">
        <v>61.62</v>
      </c>
      <c r="F63" s="6"/>
      <c r="G63" s="7"/>
      <c r="H63" s="8">
        <f t="shared" si="3"/>
        <v>0</v>
      </c>
      <c r="I63" s="9"/>
    </row>
    <row r="64" spans="2:9" ht="91.5" customHeight="1" x14ac:dyDescent="0.25">
      <c r="B64" s="18" t="s">
        <v>163</v>
      </c>
      <c r="C64" s="59" t="s">
        <v>203</v>
      </c>
      <c r="D64" s="4" t="s">
        <v>8</v>
      </c>
      <c r="E64" s="84">
        <v>18.29</v>
      </c>
      <c r="F64" s="6"/>
      <c r="G64" s="7"/>
      <c r="H64" s="8">
        <f t="shared" si="3"/>
        <v>0</v>
      </c>
      <c r="I64" s="9"/>
    </row>
    <row r="65" spans="2:9" ht="93.75" customHeight="1" x14ac:dyDescent="0.25">
      <c r="B65" s="18" t="s">
        <v>164</v>
      </c>
      <c r="C65" s="59" t="s">
        <v>204</v>
      </c>
      <c r="D65" s="4" t="s">
        <v>8</v>
      </c>
      <c r="E65" s="84">
        <v>23.08</v>
      </c>
      <c r="F65" s="6"/>
      <c r="G65" s="7"/>
      <c r="H65" s="8">
        <f t="shared" si="3"/>
        <v>0</v>
      </c>
      <c r="I65" s="9"/>
    </row>
    <row r="66" spans="2:9" ht="92.25" customHeight="1" x14ac:dyDescent="0.25">
      <c r="B66" s="18" t="s">
        <v>165</v>
      </c>
      <c r="C66" s="59" t="s">
        <v>205</v>
      </c>
      <c r="D66" s="4" t="s">
        <v>8</v>
      </c>
      <c r="E66" s="84">
        <v>7.76</v>
      </c>
      <c r="F66" s="6"/>
      <c r="G66" s="7"/>
      <c r="H66" s="8">
        <f t="shared" si="3"/>
        <v>0</v>
      </c>
      <c r="I66" s="9"/>
    </row>
    <row r="67" spans="2:9" ht="90" customHeight="1" x14ac:dyDescent="0.25">
      <c r="B67" s="18" t="s">
        <v>166</v>
      </c>
      <c r="C67" s="59" t="s">
        <v>206</v>
      </c>
      <c r="D67" s="4" t="s">
        <v>8</v>
      </c>
      <c r="E67" s="84">
        <v>3.88</v>
      </c>
      <c r="F67" s="6"/>
      <c r="G67" s="7"/>
      <c r="H67" s="8">
        <f t="shared" si="3"/>
        <v>0</v>
      </c>
      <c r="I67" s="9"/>
    </row>
    <row r="68" spans="2:9" ht="100.5" customHeight="1" x14ac:dyDescent="0.25">
      <c r="B68" s="18" t="s">
        <v>108</v>
      </c>
      <c r="C68" s="3" t="s">
        <v>286</v>
      </c>
      <c r="D68" s="4" t="s">
        <v>10</v>
      </c>
      <c r="E68" s="5">
        <v>148</v>
      </c>
      <c r="F68" s="6"/>
      <c r="G68" s="7"/>
      <c r="H68" s="8">
        <f t="shared" si="3"/>
        <v>0</v>
      </c>
      <c r="I68" s="9"/>
    </row>
    <row r="69" spans="2:9" ht="99.75" customHeight="1" x14ac:dyDescent="0.25">
      <c r="B69" s="18" t="s">
        <v>131</v>
      </c>
      <c r="C69" s="59" t="s">
        <v>287</v>
      </c>
      <c r="D69" s="4" t="s">
        <v>8</v>
      </c>
      <c r="E69" s="11">
        <v>20</v>
      </c>
      <c r="F69" s="6"/>
      <c r="G69" s="7"/>
      <c r="H69" s="8">
        <f t="shared" si="3"/>
        <v>0</v>
      </c>
      <c r="I69" s="9"/>
    </row>
    <row r="70" spans="2:9" s="17" customFormat="1" ht="86.25" customHeight="1" x14ac:dyDescent="0.25">
      <c r="B70" s="18" t="s">
        <v>130</v>
      </c>
      <c r="C70" s="3" t="s">
        <v>288</v>
      </c>
      <c r="D70" s="4" t="s">
        <v>10</v>
      </c>
      <c r="E70" s="5">
        <v>246</v>
      </c>
      <c r="F70" s="6"/>
      <c r="G70" s="7"/>
      <c r="H70" s="8">
        <f t="shared" si="3"/>
        <v>0</v>
      </c>
      <c r="I70" s="16"/>
    </row>
    <row r="71" spans="2:9" s="17" customFormat="1" ht="93.75" customHeight="1" x14ac:dyDescent="0.25">
      <c r="B71" s="18" t="s">
        <v>109</v>
      </c>
      <c r="C71" s="3" t="s">
        <v>129</v>
      </c>
      <c r="D71" s="4" t="s">
        <v>10</v>
      </c>
      <c r="E71" s="84">
        <v>16.809999999999999</v>
      </c>
      <c r="F71" s="6"/>
      <c r="G71" s="7"/>
      <c r="H71" s="8">
        <f t="shared" si="3"/>
        <v>0</v>
      </c>
      <c r="I71" s="16"/>
    </row>
    <row r="72" spans="2:9" ht="125.25" customHeight="1" x14ac:dyDescent="0.25">
      <c r="B72" s="18" t="s">
        <v>110</v>
      </c>
      <c r="C72" s="10" t="s">
        <v>111</v>
      </c>
      <c r="D72" s="4" t="s">
        <v>8</v>
      </c>
      <c r="E72" s="11">
        <v>4</v>
      </c>
      <c r="F72" s="6"/>
      <c r="G72" s="7"/>
      <c r="H72" s="8">
        <f t="shared" si="3"/>
        <v>0</v>
      </c>
      <c r="I72" s="9"/>
    </row>
    <row r="73" spans="2:9" ht="103.5" customHeight="1" x14ac:dyDescent="0.25">
      <c r="B73" s="18" t="s">
        <v>132</v>
      </c>
      <c r="C73" s="10" t="s">
        <v>133</v>
      </c>
      <c r="D73" s="4" t="s">
        <v>9</v>
      </c>
      <c r="E73" s="11">
        <v>1</v>
      </c>
      <c r="F73" s="6"/>
      <c r="G73" s="7"/>
      <c r="H73" s="8">
        <f t="shared" si="3"/>
        <v>0</v>
      </c>
      <c r="I73" s="9"/>
    </row>
    <row r="74" spans="2:9" ht="64.5" customHeight="1" x14ac:dyDescent="0.25">
      <c r="B74" s="18" t="s">
        <v>134</v>
      </c>
      <c r="C74" s="10" t="s">
        <v>135</v>
      </c>
      <c r="D74" s="4" t="s">
        <v>8</v>
      </c>
      <c r="E74" s="11">
        <v>23.81</v>
      </c>
      <c r="F74" s="6"/>
      <c r="G74" s="7"/>
      <c r="H74" s="8">
        <f t="shared" si="3"/>
        <v>0</v>
      </c>
      <c r="I74" s="9"/>
    </row>
    <row r="75" spans="2:9" ht="135" customHeight="1" x14ac:dyDescent="0.25">
      <c r="B75" s="18" t="s">
        <v>112</v>
      </c>
      <c r="C75" s="10" t="s">
        <v>153</v>
      </c>
      <c r="D75" s="4" t="s">
        <v>10</v>
      </c>
      <c r="E75" s="11">
        <v>429.71</v>
      </c>
      <c r="F75" s="6"/>
      <c r="G75" s="7"/>
      <c r="H75" s="8">
        <f t="shared" si="3"/>
        <v>0</v>
      </c>
      <c r="I75" s="9"/>
    </row>
    <row r="76" spans="2:9" ht="120.75" customHeight="1" x14ac:dyDescent="0.25">
      <c r="B76" s="18" t="s">
        <v>113</v>
      </c>
      <c r="C76" s="10" t="s">
        <v>289</v>
      </c>
      <c r="D76" s="4" t="s">
        <v>10</v>
      </c>
      <c r="E76" s="5">
        <v>796</v>
      </c>
      <c r="F76" s="6"/>
      <c r="G76" s="7"/>
      <c r="H76" s="8">
        <f t="shared" si="3"/>
        <v>0</v>
      </c>
      <c r="I76" s="9"/>
    </row>
    <row r="77" spans="2:9" ht="86.25" customHeight="1" x14ac:dyDescent="0.25">
      <c r="B77" s="43" t="s">
        <v>114</v>
      </c>
      <c r="C77" s="36" t="s">
        <v>154</v>
      </c>
      <c r="D77" s="37" t="s">
        <v>8</v>
      </c>
      <c r="E77" s="11">
        <v>104.71</v>
      </c>
      <c r="F77" s="6"/>
      <c r="G77" s="7"/>
      <c r="H77" s="8">
        <f t="shared" si="3"/>
        <v>0</v>
      </c>
      <c r="I77" s="9"/>
    </row>
    <row r="78" spans="2:9" ht="114" customHeight="1" x14ac:dyDescent="0.25">
      <c r="B78" s="18" t="s">
        <v>342</v>
      </c>
      <c r="C78" s="10" t="s">
        <v>343</v>
      </c>
      <c r="D78" s="4" t="s">
        <v>10</v>
      </c>
      <c r="E78" s="84">
        <v>268.25819999999999</v>
      </c>
      <c r="F78" s="6"/>
      <c r="G78" s="7"/>
      <c r="H78" s="8">
        <f t="shared" si="3"/>
        <v>0</v>
      </c>
      <c r="I78" s="9"/>
    </row>
    <row r="79" spans="2:9" ht="109.5" customHeight="1" x14ac:dyDescent="0.25">
      <c r="B79" s="18" t="s">
        <v>344</v>
      </c>
      <c r="C79" s="10" t="s">
        <v>345</v>
      </c>
      <c r="D79" s="4" t="s">
        <v>10</v>
      </c>
      <c r="E79" s="4">
        <v>8.82</v>
      </c>
      <c r="F79" s="6"/>
      <c r="G79" s="7"/>
      <c r="H79" s="8">
        <f t="shared" si="3"/>
        <v>0</v>
      </c>
      <c r="I79" s="9"/>
    </row>
    <row r="80" spans="2:9" ht="148.5" customHeight="1" x14ac:dyDescent="0.25">
      <c r="B80" s="86" t="s">
        <v>167</v>
      </c>
      <c r="C80" s="87" t="s">
        <v>346</v>
      </c>
      <c r="D80" s="88" t="s">
        <v>8</v>
      </c>
      <c r="E80" s="84">
        <v>4.2</v>
      </c>
      <c r="F80" s="89"/>
      <c r="G80" s="7"/>
      <c r="H80" s="8">
        <f t="shared" si="3"/>
        <v>0</v>
      </c>
      <c r="I80" s="9"/>
    </row>
    <row r="81" spans="2:9" ht="173.25" customHeight="1" x14ac:dyDescent="0.25">
      <c r="B81" s="86" t="s">
        <v>249</v>
      </c>
      <c r="C81" s="87" t="s">
        <v>347</v>
      </c>
      <c r="D81" s="88" t="s">
        <v>8</v>
      </c>
      <c r="E81" s="84">
        <v>2.5</v>
      </c>
      <c r="F81" s="89"/>
      <c r="G81" s="7"/>
      <c r="H81" s="8">
        <f>+E81*F81</f>
        <v>0</v>
      </c>
      <c r="I81" s="9"/>
    </row>
    <row r="82" spans="2:9" ht="171.75" customHeight="1" x14ac:dyDescent="0.25">
      <c r="B82" s="86" t="s">
        <v>247</v>
      </c>
      <c r="C82" s="95" t="s">
        <v>248</v>
      </c>
      <c r="D82" s="88" t="s">
        <v>9</v>
      </c>
      <c r="E82" s="11">
        <v>1</v>
      </c>
      <c r="F82" s="89"/>
      <c r="G82" s="7"/>
      <c r="H82" s="8">
        <f t="shared" si="3"/>
        <v>0</v>
      </c>
      <c r="I82" s="9"/>
    </row>
    <row r="83" spans="2:9" ht="58.5" customHeight="1" x14ac:dyDescent="0.25">
      <c r="B83" s="18" t="s">
        <v>115</v>
      </c>
      <c r="C83" s="10" t="s">
        <v>116</v>
      </c>
      <c r="D83" s="4" t="s">
        <v>15</v>
      </c>
      <c r="E83" s="11">
        <v>1</v>
      </c>
      <c r="F83" s="6"/>
      <c r="G83" s="7"/>
      <c r="H83" s="8">
        <f t="shared" si="3"/>
        <v>0</v>
      </c>
      <c r="I83" s="9"/>
    </row>
    <row r="84" spans="2:9" x14ac:dyDescent="0.25">
      <c r="B84" s="44"/>
      <c r="C84" s="45" t="s">
        <v>117</v>
      </c>
      <c r="D84" s="46"/>
      <c r="E84" s="47"/>
      <c r="F84" s="48"/>
      <c r="G84" s="49"/>
      <c r="H84" s="50">
        <f>+SUM(H59:H83)</f>
        <v>0</v>
      </c>
      <c r="I84" s="9"/>
    </row>
    <row r="85" spans="2:9" s="17" customFormat="1" x14ac:dyDescent="0.25">
      <c r="B85" s="44"/>
      <c r="C85" s="90"/>
      <c r="D85" s="4"/>
      <c r="E85" s="11"/>
      <c r="F85" s="6"/>
      <c r="G85" s="7"/>
      <c r="H85" s="91"/>
      <c r="I85" s="16"/>
    </row>
    <row r="86" spans="2:9" x14ac:dyDescent="0.25">
      <c r="B86" s="44"/>
      <c r="C86" s="51" t="s">
        <v>32</v>
      </c>
      <c r="D86" s="52"/>
      <c r="E86" s="53"/>
      <c r="F86" s="54"/>
      <c r="G86" s="55"/>
      <c r="H86" s="50"/>
      <c r="I86" s="60"/>
    </row>
    <row r="87" spans="2:9" x14ac:dyDescent="0.25">
      <c r="B87" s="18"/>
      <c r="C87" s="51" t="s">
        <v>255</v>
      </c>
      <c r="D87" s="52"/>
      <c r="E87" s="53"/>
      <c r="F87" s="54"/>
      <c r="G87" s="55"/>
      <c r="H87" s="50"/>
      <c r="I87" s="60"/>
    </row>
    <row r="88" spans="2:9" ht="108" customHeight="1" x14ac:dyDescent="0.25">
      <c r="B88" s="18" t="s">
        <v>236</v>
      </c>
      <c r="C88" s="3" t="s">
        <v>259</v>
      </c>
      <c r="D88" s="4" t="s">
        <v>8</v>
      </c>
      <c r="E88" s="11">
        <v>9.1999999999999993</v>
      </c>
      <c r="F88" s="6"/>
      <c r="G88" s="57"/>
      <c r="H88" s="8">
        <f t="shared" ref="H88:H97" si="4">+E88*F88</f>
        <v>0</v>
      </c>
      <c r="I88" s="60"/>
    </row>
    <row r="89" spans="2:9" ht="114" customHeight="1" x14ac:dyDescent="0.25">
      <c r="B89" s="18" t="s">
        <v>235</v>
      </c>
      <c r="C89" s="3" t="s">
        <v>258</v>
      </c>
      <c r="D89" s="4" t="s">
        <v>8</v>
      </c>
      <c r="E89" s="11">
        <v>43.6</v>
      </c>
      <c r="F89" s="6"/>
      <c r="G89" s="57"/>
      <c r="H89" s="8">
        <f t="shared" si="4"/>
        <v>0</v>
      </c>
      <c r="I89" s="60"/>
    </row>
    <row r="90" spans="2:9" ht="123" customHeight="1" x14ac:dyDescent="0.25">
      <c r="B90" s="18" t="s">
        <v>268</v>
      </c>
      <c r="C90" s="85" t="s">
        <v>290</v>
      </c>
      <c r="D90" s="4" t="s">
        <v>8</v>
      </c>
      <c r="E90" s="11">
        <v>20</v>
      </c>
      <c r="F90" s="6"/>
      <c r="G90" s="57"/>
      <c r="H90" s="8">
        <f t="shared" si="4"/>
        <v>0</v>
      </c>
      <c r="I90" s="60"/>
    </row>
    <row r="91" spans="2:9" ht="146.25" customHeight="1" x14ac:dyDescent="0.25">
      <c r="B91" s="18" t="s">
        <v>260</v>
      </c>
      <c r="C91" s="85" t="s">
        <v>291</v>
      </c>
      <c r="D91" s="4" t="s">
        <v>9</v>
      </c>
      <c r="E91" s="5">
        <v>11</v>
      </c>
      <c r="F91" s="6"/>
      <c r="G91" s="57"/>
      <c r="H91" s="8">
        <f t="shared" si="4"/>
        <v>0</v>
      </c>
      <c r="I91" s="60"/>
    </row>
    <row r="92" spans="2:9" ht="148.5" customHeight="1" x14ac:dyDescent="0.25">
      <c r="B92" s="18" t="s">
        <v>261</v>
      </c>
      <c r="C92" s="85" t="s">
        <v>292</v>
      </c>
      <c r="D92" s="4" t="s">
        <v>9</v>
      </c>
      <c r="E92" s="5">
        <v>2</v>
      </c>
      <c r="F92" s="6"/>
      <c r="G92" s="57"/>
      <c r="H92" s="8">
        <f t="shared" si="4"/>
        <v>0</v>
      </c>
      <c r="I92" s="60"/>
    </row>
    <row r="93" spans="2:9" ht="126" customHeight="1" x14ac:dyDescent="0.25">
      <c r="B93" s="18" t="s">
        <v>262</v>
      </c>
      <c r="C93" s="85" t="s">
        <v>293</v>
      </c>
      <c r="D93" s="4" t="s">
        <v>9</v>
      </c>
      <c r="E93" s="5">
        <v>2</v>
      </c>
      <c r="F93" s="6"/>
      <c r="G93" s="57"/>
      <c r="H93" s="8">
        <f t="shared" si="4"/>
        <v>0</v>
      </c>
      <c r="I93" s="60"/>
    </row>
    <row r="94" spans="2:9" ht="121.5" customHeight="1" x14ac:dyDescent="0.25">
      <c r="B94" s="18" t="s">
        <v>263</v>
      </c>
      <c r="C94" s="85" t="s">
        <v>294</v>
      </c>
      <c r="D94" s="4" t="s">
        <v>9</v>
      </c>
      <c r="E94" s="5">
        <v>4</v>
      </c>
      <c r="F94" s="6"/>
      <c r="G94" s="57"/>
      <c r="H94" s="8">
        <f t="shared" si="4"/>
        <v>0</v>
      </c>
      <c r="I94" s="60"/>
    </row>
    <row r="95" spans="2:9" ht="87.75" customHeight="1" x14ac:dyDescent="0.25">
      <c r="B95" s="18" t="s">
        <v>272</v>
      </c>
      <c r="C95" s="85" t="s">
        <v>295</v>
      </c>
      <c r="D95" s="4" t="s">
        <v>9</v>
      </c>
      <c r="E95" s="5">
        <v>2</v>
      </c>
      <c r="F95" s="6"/>
      <c r="G95" s="57"/>
      <c r="H95" s="8">
        <f t="shared" si="4"/>
        <v>0</v>
      </c>
      <c r="I95" s="60"/>
    </row>
    <row r="96" spans="2:9" ht="83.25" customHeight="1" x14ac:dyDescent="0.25">
      <c r="B96" s="18" t="s">
        <v>264</v>
      </c>
      <c r="C96" s="85" t="s">
        <v>296</v>
      </c>
      <c r="D96" s="4" t="s">
        <v>9</v>
      </c>
      <c r="E96" s="5">
        <v>11</v>
      </c>
      <c r="F96" s="6"/>
      <c r="G96" s="57"/>
      <c r="H96" s="8">
        <f t="shared" si="4"/>
        <v>0</v>
      </c>
      <c r="I96" s="60"/>
    </row>
    <row r="97" spans="2:9" ht="89.25" x14ac:dyDescent="0.25">
      <c r="B97" s="18" t="s">
        <v>265</v>
      </c>
      <c r="C97" s="85" t="s">
        <v>297</v>
      </c>
      <c r="D97" s="4" t="s">
        <v>9</v>
      </c>
      <c r="E97" s="5">
        <v>56</v>
      </c>
      <c r="F97" s="6"/>
      <c r="G97" s="57"/>
      <c r="H97" s="8">
        <f t="shared" si="4"/>
        <v>0</v>
      </c>
      <c r="I97" s="60"/>
    </row>
    <row r="98" spans="2:9" x14ac:dyDescent="0.25">
      <c r="B98" s="18"/>
      <c r="C98" s="51" t="s">
        <v>256</v>
      </c>
      <c r="D98" s="52"/>
      <c r="E98" s="53"/>
      <c r="F98" s="54"/>
      <c r="G98" s="55"/>
      <c r="H98" s="50"/>
      <c r="I98" s="60"/>
    </row>
    <row r="99" spans="2:9" ht="99" customHeight="1" x14ac:dyDescent="0.25">
      <c r="B99" s="18" t="s">
        <v>238</v>
      </c>
      <c r="C99" s="85" t="s">
        <v>298</v>
      </c>
      <c r="D99" s="4" t="s">
        <v>8</v>
      </c>
      <c r="E99" s="11">
        <v>16.399999999999999</v>
      </c>
      <c r="F99" s="6"/>
      <c r="G99" s="57"/>
      <c r="H99" s="8">
        <f t="shared" ref="H99:H109" si="5">+E99*F99</f>
        <v>0</v>
      </c>
      <c r="I99" s="60"/>
    </row>
    <row r="100" spans="2:9" ht="96.75" customHeight="1" x14ac:dyDescent="0.25">
      <c r="B100" s="18" t="s">
        <v>239</v>
      </c>
      <c r="C100" s="85" t="s">
        <v>299</v>
      </c>
      <c r="D100" s="4" t="s">
        <v>8</v>
      </c>
      <c r="E100" s="11">
        <v>57.17</v>
      </c>
      <c r="F100" s="6"/>
      <c r="G100" s="57"/>
      <c r="H100" s="8">
        <f t="shared" si="5"/>
        <v>0</v>
      </c>
      <c r="I100" s="60"/>
    </row>
    <row r="101" spans="2:9" ht="96.75" customHeight="1" x14ac:dyDescent="0.25">
      <c r="B101" s="18" t="s">
        <v>240</v>
      </c>
      <c r="C101" s="85" t="s">
        <v>267</v>
      </c>
      <c r="D101" s="4" t="s">
        <v>8</v>
      </c>
      <c r="E101" s="11">
        <v>2.8</v>
      </c>
      <c r="F101" s="6"/>
      <c r="G101" s="57"/>
      <c r="H101" s="8">
        <f t="shared" si="5"/>
        <v>0</v>
      </c>
      <c r="I101" s="60"/>
    </row>
    <row r="102" spans="2:9" ht="98.25" customHeight="1" x14ac:dyDescent="0.25">
      <c r="B102" s="18" t="s">
        <v>241</v>
      </c>
      <c r="C102" s="85" t="s">
        <v>300</v>
      </c>
      <c r="D102" s="4" t="s">
        <v>8</v>
      </c>
      <c r="E102" s="11">
        <v>37.299999999999997</v>
      </c>
      <c r="F102" s="6"/>
      <c r="G102" s="57"/>
      <c r="H102" s="8">
        <f t="shared" si="5"/>
        <v>0</v>
      </c>
      <c r="I102" s="60"/>
    </row>
    <row r="103" spans="2:9" ht="175.5" customHeight="1" x14ac:dyDescent="0.25">
      <c r="B103" s="18" t="s">
        <v>237</v>
      </c>
      <c r="C103" s="85" t="s">
        <v>301</v>
      </c>
      <c r="D103" s="4" t="s">
        <v>8</v>
      </c>
      <c r="E103" s="5">
        <v>328</v>
      </c>
      <c r="F103" s="6"/>
      <c r="G103" s="57"/>
      <c r="H103" s="8">
        <f t="shared" si="5"/>
        <v>0</v>
      </c>
      <c r="I103" s="60"/>
    </row>
    <row r="104" spans="2:9" ht="136.5" customHeight="1" x14ac:dyDescent="0.25">
      <c r="B104" s="18" t="s">
        <v>242</v>
      </c>
      <c r="C104" s="85" t="s">
        <v>302</v>
      </c>
      <c r="D104" s="4" t="s">
        <v>8</v>
      </c>
      <c r="E104" s="5">
        <v>50</v>
      </c>
      <c r="F104" s="6"/>
      <c r="G104" s="57"/>
      <c r="H104" s="8">
        <f t="shared" si="5"/>
        <v>0</v>
      </c>
      <c r="I104" s="60"/>
    </row>
    <row r="105" spans="2:9" ht="114" customHeight="1" x14ac:dyDescent="0.25">
      <c r="B105" s="18" t="s">
        <v>266</v>
      </c>
      <c r="C105" s="85" t="s">
        <v>303</v>
      </c>
      <c r="D105" s="4" t="s">
        <v>9</v>
      </c>
      <c r="E105" s="5">
        <v>27</v>
      </c>
      <c r="F105" s="6"/>
      <c r="G105" s="7"/>
      <c r="H105" s="8">
        <f>+F105*E105</f>
        <v>0</v>
      </c>
      <c r="I105" s="60"/>
    </row>
    <row r="106" spans="2:9" ht="96" customHeight="1" x14ac:dyDescent="0.25">
      <c r="B106" s="18" t="s">
        <v>253</v>
      </c>
      <c r="C106" s="85" t="s">
        <v>304</v>
      </c>
      <c r="D106" s="4" t="s">
        <v>9</v>
      </c>
      <c r="E106" s="5">
        <v>24</v>
      </c>
      <c r="F106" s="6"/>
      <c r="G106" s="7"/>
      <c r="H106" s="8">
        <f>+F106*E106</f>
        <v>0</v>
      </c>
      <c r="I106" s="60"/>
    </row>
    <row r="107" spans="2:9" ht="84.75" customHeight="1" x14ac:dyDescent="0.25">
      <c r="B107" s="18" t="s">
        <v>273</v>
      </c>
      <c r="C107" s="85" t="s">
        <v>305</v>
      </c>
      <c r="D107" s="4" t="s">
        <v>15</v>
      </c>
      <c r="E107" s="5">
        <v>1</v>
      </c>
      <c r="F107" s="6"/>
      <c r="G107" s="7"/>
      <c r="H107" s="8">
        <f>+F107*E107</f>
        <v>0</v>
      </c>
      <c r="I107" s="60"/>
    </row>
    <row r="108" spans="2:9" ht="124.5" customHeight="1" x14ac:dyDescent="0.25">
      <c r="B108" s="18" t="s">
        <v>243</v>
      </c>
      <c r="C108" s="85" t="s">
        <v>306</v>
      </c>
      <c r="D108" s="93" t="s">
        <v>0</v>
      </c>
      <c r="E108" s="5">
        <v>10100</v>
      </c>
      <c r="F108" s="6"/>
      <c r="G108" s="57"/>
      <c r="H108" s="8">
        <f t="shared" si="5"/>
        <v>0</v>
      </c>
      <c r="I108" s="60"/>
    </row>
    <row r="109" spans="2:9" ht="135.75" customHeight="1" x14ac:dyDescent="0.25">
      <c r="B109" s="18" t="s">
        <v>244</v>
      </c>
      <c r="C109" s="85" t="s">
        <v>307</v>
      </c>
      <c r="D109" s="93" t="s">
        <v>9</v>
      </c>
      <c r="E109" s="94">
        <v>10</v>
      </c>
      <c r="F109" s="6"/>
      <c r="G109" s="57"/>
      <c r="H109" s="8">
        <f t="shared" si="5"/>
        <v>0</v>
      </c>
      <c r="I109" s="60"/>
    </row>
    <row r="110" spans="2:9" ht="148.5" customHeight="1" x14ac:dyDescent="0.25">
      <c r="B110" s="18" t="s">
        <v>230</v>
      </c>
      <c r="C110" s="85" t="s">
        <v>231</v>
      </c>
      <c r="D110" s="93" t="s">
        <v>10</v>
      </c>
      <c r="E110" s="5">
        <v>360</v>
      </c>
      <c r="F110" s="6"/>
      <c r="G110" s="7"/>
      <c r="H110" s="8">
        <f>+F110*E110</f>
        <v>0</v>
      </c>
      <c r="I110" s="60"/>
    </row>
    <row r="111" spans="2:9" ht="114.75" customHeight="1" x14ac:dyDescent="0.25">
      <c r="B111" s="96" t="s">
        <v>269</v>
      </c>
      <c r="C111" s="97" t="s">
        <v>270</v>
      </c>
      <c r="D111" s="98" t="s">
        <v>9</v>
      </c>
      <c r="E111" s="99">
        <v>5</v>
      </c>
      <c r="F111" s="100"/>
      <c r="G111" s="101"/>
      <c r="H111" s="102">
        <f>+F111*E111</f>
        <v>0</v>
      </c>
      <c r="I111" s="60"/>
    </row>
    <row r="112" spans="2:9" ht="122.25" customHeight="1" x14ac:dyDescent="0.25">
      <c r="B112" s="96" t="s">
        <v>275</v>
      </c>
      <c r="C112" s="85" t="s">
        <v>308</v>
      </c>
      <c r="D112" s="98" t="s">
        <v>9</v>
      </c>
      <c r="E112" s="99">
        <v>2</v>
      </c>
      <c r="F112" s="100"/>
      <c r="G112" s="101"/>
      <c r="H112" s="102">
        <f>+F112*E112</f>
        <v>0</v>
      </c>
      <c r="I112" s="60"/>
    </row>
    <row r="113" spans="2:9" ht="93" customHeight="1" x14ac:dyDescent="0.25">
      <c r="B113" s="18" t="s">
        <v>254</v>
      </c>
      <c r="C113" s="85" t="s">
        <v>271</v>
      </c>
      <c r="D113" s="4" t="s">
        <v>8</v>
      </c>
      <c r="E113" s="5">
        <v>7</v>
      </c>
      <c r="F113" s="6"/>
      <c r="G113" s="7"/>
      <c r="H113" s="8">
        <f>+F113*E113</f>
        <v>0</v>
      </c>
      <c r="I113" s="60"/>
    </row>
    <row r="114" spans="2:9" x14ac:dyDescent="0.25">
      <c r="B114" s="18"/>
      <c r="C114" s="51" t="s">
        <v>257</v>
      </c>
      <c r="D114" s="52"/>
      <c r="E114" s="53"/>
      <c r="F114" s="54"/>
      <c r="G114" s="55"/>
      <c r="H114" s="50"/>
      <c r="I114" s="60"/>
    </row>
    <row r="115" spans="2:9" ht="136.5" customHeight="1" x14ac:dyDescent="0.25">
      <c r="B115" s="18" t="s">
        <v>198</v>
      </c>
      <c r="C115" s="19" t="s">
        <v>330</v>
      </c>
      <c r="D115" s="4" t="s">
        <v>9</v>
      </c>
      <c r="E115" s="11">
        <v>2</v>
      </c>
      <c r="F115" s="6"/>
      <c r="G115" s="7"/>
      <c r="H115" s="8">
        <f>+F115*E115</f>
        <v>0</v>
      </c>
      <c r="I115" s="60"/>
    </row>
    <row r="116" spans="2:9" ht="124.5" customHeight="1" x14ac:dyDescent="0.25">
      <c r="B116" s="18" t="s">
        <v>168</v>
      </c>
      <c r="C116" s="10" t="s">
        <v>309</v>
      </c>
      <c r="D116" s="4" t="s">
        <v>9</v>
      </c>
      <c r="E116" s="84">
        <v>1</v>
      </c>
      <c r="F116" s="6"/>
      <c r="G116" s="57"/>
      <c r="H116" s="8">
        <f>+E116*F116</f>
        <v>0</v>
      </c>
      <c r="I116" s="60"/>
    </row>
    <row r="117" spans="2:9" ht="125.25" customHeight="1" x14ac:dyDescent="0.25">
      <c r="B117" s="18" t="s">
        <v>199</v>
      </c>
      <c r="C117" s="85" t="s">
        <v>310</v>
      </c>
      <c r="D117" s="4" t="s">
        <v>9</v>
      </c>
      <c r="E117" s="11">
        <v>2</v>
      </c>
      <c r="F117" s="6"/>
      <c r="G117" s="57"/>
      <c r="H117" s="8">
        <f>+E117*F117</f>
        <v>0</v>
      </c>
      <c r="I117" s="60"/>
    </row>
    <row r="118" spans="2:9" ht="86.25" customHeight="1" x14ac:dyDescent="0.25">
      <c r="B118" s="18" t="s">
        <v>200</v>
      </c>
      <c r="C118" s="10" t="s">
        <v>331</v>
      </c>
      <c r="D118" s="4" t="s">
        <v>10</v>
      </c>
      <c r="E118" s="84">
        <v>85.08</v>
      </c>
      <c r="F118" s="6"/>
      <c r="G118" s="57"/>
      <c r="H118" s="8">
        <f>+E118*F118</f>
        <v>0</v>
      </c>
      <c r="I118" s="60"/>
    </row>
    <row r="119" spans="2:9" ht="110.25" customHeight="1" x14ac:dyDescent="0.25">
      <c r="B119" s="18" t="s">
        <v>118</v>
      </c>
      <c r="C119" s="10" t="s">
        <v>169</v>
      </c>
      <c r="D119" s="4" t="s">
        <v>10</v>
      </c>
      <c r="E119" s="84">
        <v>43.71</v>
      </c>
      <c r="F119" s="6"/>
      <c r="G119" s="57"/>
      <c r="H119" s="8">
        <f>+E119*F119</f>
        <v>0</v>
      </c>
      <c r="I119" s="60"/>
    </row>
    <row r="120" spans="2:9" ht="82.5" customHeight="1" x14ac:dyDescent="0.25">
      <c r="B120" s="18" t="s">
        <v>202</v>
      </c>
      <c r="C120" s="10" t="s">
        <v>311</v>
      </c>
      <c r="D120" s="4" t="s">
        <v>10</v>
      </c>
      <c r="E120" s="11">
        <v>6.18</v>
      </c>
      <c r="F120" s="6"/>
      <c r="G120" s="57"/>
      <c r="H120" s="8">
        <f>+E120*F120</f>
        <v>0</v>
      </c>
      <c r="I120" s="60"/>
    </row>
    <row r="121" spans="2:9" x14ac:dyDescent="0.25">
      <c r="B121" s="44"/>
      <c r="C121" s="45" t="s">
        <v>119</v>
      </c>
      <c r="D121" s="46"/>
      <c r="E121" s="47"/>
      <c r="F121" s="48"/>
      <c r="G121" s="49"/>
      <c r="H121" s="50">
        <f>SUM(H88:H120)</f>
        <v>0</v>
      </c>
      <c r="I121" s="14"/>
    </row>
    <row r="122" spans="2:9" s="17" customFormat="1" x14ac:dyDescent="0.25">
      <c r="B122" s="44"/>
      <c r="C122" s="90"/>
      <c r="D122" s="4"/>
      <c r="E122" s="11"/>
      <c r="F122" s="6"/>
      <c r="G122" s="7"/>
      <c r="H122" s="91"/>
      <c r="I122" s="14"/>
    </row>
    <row r="123" spans="2:9" x14ac:dyDescent="0.25">
      <c r="B123" s="44"/>
      <c r="C123" s="45" t="s">
        <v>42</v>
      </c>
      <c r="D123" s="46"/>
      <c r="E123" s="47"/>
      <c r="F123" s="48"/>
      <c r="G123" s="49"/>
      <c r="H123" s="50"/>
      <c r="I123" s="9"/>
    </row>
    <row r="124" spans="2:9" x14ac:dyDescent="0.25">
      <c r="B124" s="44"/>
      <c r="C124" s="45" t="s">
        <v>220</v>
      </c>
      <c r="D124" s="46"/>
      <c r="E124" s="47"/>
      <c r="F124" s="48"/>
      <c r="G124" s="49"/>
      <c r="H124" s="50"/>
      <c r="I124" s="9"/>
    </row>
    <row r="125" spans="2:9" s="17" customFormat="1" ht="87.75" customHeight="1" x14ac:dyDescent="0.25">
      <c r="B125" s="18" t="s">
        <v>170</v>
      </c>
      <c r="C125" s="10" t="s">
        <v>171</v>
      </c>
      <c r="D125" s="4" t="s">
        <v>37</v>
      </c>
      <c r="E125" s="84">
        <v>3</v>
      </c>
      <c r="F125" s="6"/>
      <c r="G125" s="7"/>
      <c r="H125" s="8">
        <f t="shared" ref="H125:H144" si="6">+E125*F125</f>
        <v>0</v>
      </c>
      <c r="I125" s="16"/>
    </row>
    <row r="126" spans="2:9" s="17" customFormat="1" ht="81.75" customHeight="1" x14ac:dyDescent="0.25">
      <c r="B126" s="18" t="s">
        <v>172</v>
      </c>
      <c r="C126" s="10" t="s">
        <v>173</v>
      </c>
      <c r="D126" s="4" t="s">
        <v>37</v>
      </c>
      <c r="E126" s="84">
        <v>11</v>
      </c>
      <c r="F126" s="6"/>
      <c r="G126" s="7"/>
      <c r="H126" s="8">
        <f t="shared" si="6"/>
        <v>0</v>
      </c>
      <c r="I126" s="16"/>
    </row>
    <row r="127" spans="2:9" s="17" customFormat="1" ht="95.25" customHeight="1" x14ac:dyDescent="0.25">
      <c r="B127" s="18" t="s">
        <v>174</v>
      </c>
      <c r="C127" s="10" t="s">
        <v>175</v>
      </c>
      <c r="D127" s="4" t="s">
        <v>37</v>
      </c>
      <c r="E127" s="84">
        <v>14</v>
      </c>
      <c r="F127" s="6"/>
      <c r="G127" s="7"/>
      <c r="H127" s="8">
        <f t="shared" si="6"/>
        <v>0</v>
      </c>
      <c r="I127" s="16"/>
    </row>
    <row r="128" spans="2:9" s="17" customFormat="1" ht="84.75" customHeight="1" x14ac:dyDescent="0.25">
      <c r="B128" s="18" t="s">
        <v>176</v>
      </c>
      <c r="C128" s="10" t="s">
        <v>177</v>
      </c>
      <c r="D128" s="4" t="s">
        <v>8</v>
      </c>
      <c r="E128" s="84">
        <v>9.75</v>
      </c>
      <c r="F128" s="6"/>
      <c r="G128" s="7"/>
      <c r="H128" s="8">
        <f t="shared" si="6"/>
        <v>0</v>
      </c>
      <c r="I128" s="16"/>
    </row>
    <row r="129" spans="2:9" s="17" customFormat="1" ht="109.5" customHeight="1" x14ac:dyDescent="0.25">
      <c r="B129" s="18" t="s">
        <v>178</v>
      </c>
      <c r="C129" s="10" t="s">
        <v>280</v>
      </c>
      <c r="D129" s="4" t="s">
        <v>8</v>
      </c>
      <c r="E129" s="84">
        <v>10.3</v>
      </c>
      <c r="F129" s="6"/>
      <c r="G129" s="7"/>
      <c r="H129" s="8">
        <f t="shared" si="6"/>
        <v>0</v>
      </c>
      <c r="I129" s="16"/>
    </row>
    <row r="130" spans="2:9" s="17" customFormat="1" ht="83.25" customHeight="1" x14ac:dyDescent="0.25">
      <c r="B130" s="18" t="s">
        <v>179</v>
      </c>
      <c r="C130" s="10" t="s">
        <v>180</v>
      </c>
      <c r="D130" s="4" t="s">
        <v>9</v>
      </c>
      <c r="E130" s="84">
        <v>2</v>
      </c>
      <c r="F130" s="6"/>
      <c r="G130" s="7"/>
      <c r="H130" s="8">
        <f t="shared" si="6"/>
        <v>0</v>
      </c>
      <c r="I130" s="16"/>
    </row>
    <row r="131" spans="2:9" s="17" customFormat="1" ht="96.75" customHeight="1" x14ac:dyDescent="0.25">
      <c r="B131" s="18" t="s">
        <v>278</v>
      </c>
      <c r="C131" s="10" t="s">
        <v>279</v>
      </c>
      <c r="D131" s="4" t="s">
        <v>9</v>
      </c>
      <c r="E131" s="11">
        <v>1</v>
      </c>
      <c r="F131" s="6"/>
      <c r="G131" s="103"/>
      <c r="H131" s="8">
        <f>F131*E131</f>
        <v>0</v>
      </c>
      <c r="I131" s="16"/>
    </row>
    <row r="132" spans="2:9" s="17" customFormat="1" ht="96" customHeight="1" x14ac:dyDescent="0.25">
      <c r="B132" s="18" t="s">
        <v>181</v>
      </c>
      <c r="C132" s="10" t="s">
        <v>312</v>
      </c>
      <c r="D132" s="4" t="s">
        <v>9</v>
      </c>
      <c r="E132" s="84">
        <v>2</v>
      </c>
      <c r="F132" s="6"/>
      <c r="G132" s="7"/>
      <c r="H132" s="8">
        <f t="shared" si="6"/>
        <v>0</v>
      </c>
      <c r="I132" s="16"/>
    </row>
    <row r="133" spans="2:9" s="17" customFormat="1" ht="135" customHeight="1" x14ac:dyDescent="0.25">
      <c r="B133" s="18" t="s">
        <v>182</v>
      </c>
      <c r="C133" s="10" t="s">
        <v>313</v>
      </c>
      <c r="D133" s="4" t="s">
        <v>9</v>
      </c>
      <c r="E133" s="84">
        <v>6</v>
      </c>
      <c r="F133" s="6"/>
      <c r="G133" s="7"/>
      <c r="H133" s="8">
        <f t="shared" si="6"/>
        <v>0</v>
      </c>
      <c r="I133" s="16"/>
    </row>
    <row r="134" spans="2:9" s="17" customFormat="1" ht="72" customHeight="1" x14ac:dyDescent="0.25">
      <c r="B134" s="18" t="s">
        <v>183</v>
      </c>
      <c r="C134" s="10" t="s">
        <v>184</v>
      </c>
      <c r="D134" s="4" t="s">
        <v>9</v>
      </c>
      <c r="E134" s="4">
        <v>3</v>
      </c>
      <c r="F134" s="6"/>
      <c r="G134" s="7"/>
      <c r="H134" s="8">
        <f t="shared" si="6"/>
        <v>0</v>
      </c>
      <c r="I134" s="16"/>
    </row>
    <row r="135" spans="2:9" s="17" customFormat="1" ht="69.75" customHeight="1" x14ac:dyDescent="0.25">
      <c r="B135" s="18" t="s">
        <v>185</v>
      </c>
      <c r="C135" s="10" t="s">
        <v>186</v>
      </c>
      <c r="D135" s="4" t="s">
        <v>9</v>
      </c>
      <c r="E135" s="4">
        <v>1</v>
      </c>
      <c r="F135" s="6"/>
      <c r="G135" s="7"/>
      <c r="H135" s="8">
        <f t="shared" si="6"/>
        <v>0</v>
      </c>
      <c r="I135" s="16"/>
    </row>
    <row r="136" spans="2:9" s="17" customFormat="1" ht="111.75" customHeight="1" x14ac:dyDescent="0.25">
      <c r="B136" s="18" t="s">
        <v>250</v>
      </c>
      <c r="C136" s="10" t="s">
        <v>314</v>
      </c>
      <c r="D136" s="4" t="s">
        <v>9</v>
      </c>
      <c r="E136" s="84">
        <v>1</v>
      </c>
      <c r="F136" s="6"/>
      <c r="G136" s="7"/>
      <c r="H136" s="8">
        <f>+E136*F136</f>
        <v>0</v>
      </c>
      <c r="I136" s="16"/>
    </row>
    <row r="137" spans="2:9" s="17" customFormat="1" ht="81" customHeight="1" x14ac:dyDescent="0.25">
      <c r="B137" s="18" t="s">
        <v>338</v>
      </c>
      <c r="C137" s="10" t="s">
        <v>339</v>
      </c>
      <c r="D137" s="4" t="s">
        <v>9</v>
      </c>
      <c r="E137" s="84">
        <v>1</v>
      </c>
      <c r="F137" s="6"/>
      <c r="G137" s="7"/>
      <c r="H137" s="8">
        <f>+E137*F137</f>
        <v>0</v>
      </c>
      <c r="I137" s="16"/>
    </row>
    <row r="138" spans="2:9" s="17" customFormat="1" ht="106.5" customHeight="1" x14ac:dyDescent="0.25">
      <c r="B138" s="18" t="s">
        <v>187</v>
      </c>
      <c r="C138" s="10" t="s">
        <v>315</v>
      </c>
      <c r="D138" s="4" t="s">
        <v>9</v>
      </c>
      <c r="E138" s="84">
        <v>1</v>
      </c>
      <c r="F138" s="6"/>
      <c r="G138" s="7"/>
      <c r="H138" s="8">
        <f t="shared" si="6"/>
        <v>0</v>
      </c>
      <c r="I138" s="16"/>
    </row>
    <row r="139" spans="2:9" s="17" customFormat="1" ht="134.25" customHeight="1" x14ac:dyDescent="0.25">
      <c r="B139" s="18" t="s">
        <v>251</v>
      </c>
      <c r="C139" s="10" t="s">
        <v>316</v>
      </c>
      <c r="D139" s="4" t="s">
        <v>9</v>
      </c>
      <c r="E139" s="84">
        <v>1</v>
      </c>
      <c r="F139" s="6"/>
      <c r="G139" s="7"/>
      <c r="H139" s="8">
        <f t="shared" si="6"/>
        <v>0</v>
      </c>
      <c r="I139" s="16"/>
    </row>
    <row r="140" spans="2:9" s="17" customFormat="1" ht="103.5" customHeight="1" x14ac:dyDescent="0.25">
      <c r="B140" s="18" t="s">
        <v>252</v>
      </c>
      <c r="C140" s="10" t="s">
        <v>332</v>
      </c>
      <c r="D140" s="4" t="s">
        <v>9</v>
      </c>
      <c r="E140" s="84">
        <v>1</v>
      </c>
      <c r="F140" s="6"/>
      <c r="G140" s="7"/>
      <c r="H140" s="8">
        <f t="shared" si="6"/>
        <v>0</v>
      </c>
      <c r="I140" s="16"/>
    </row>
    <row r="141" spans="2:9" s="17" customFormat="1" ht="83.25" customHeight="1" x14ac:dyDescent="0.25">
      <c r="B141" s="18" t="s">
        <v>218</v>
      </c>
      <c r="C141" s="10" t="s">
        <v>215</v>
      </c>
      <c r="D141" s="4" t="s">
        <v>9</v>
      </c>
      <c r="E141" s="84">
        <v>1</v>
      </c>
      <c r="F141" s="6"/>
      <c r="G141" s="7"/>
      <c r="H141" s="8">
        <f t="shared" si="6"/>
        <v>0</v>
      </c>
      <c r="I141" s="16"/>
    </row>
    <row r="142" spans="2:9" s="17" customFormat="1" ht="90.75" customHeight="1" x14ac:dyDescent="0.25">
      <c r="B142" s="18" t="s">
        <v>217</v>
      </c>
      <c r="C142" s="10" t="s">
        <v>219</v>
      </c>
      <c r="D142" s="4" t="s">
        <v>9</v>
      </c>
      <c r="E142" s="84">
        <v>2</v>
      </c>
      <c r="F142" s="6"/>
      <c r="G142" s="7"/>
      <c r="H142" s="8">
        <f t="shared" si="6"/>
        <v>0</v>
      </c>
      <c r="I142" s="16"/>
    </row>
    <row r="143" spans="2:9" s="17" customFormat="1" ht="97.5" customHeight="1" x14ac:dyDescent="0.25">
      <c r="B143" s="18" t="s">
        <v>216</v>
      </c>
      <c r="C143" s="10" t="s">
        <v>317</v>
      </c>
      <c r="D143" s="4" t="s">
        <v>9</v>
      </c>
      <c r="E143" s="84">
        <v>1</v>
      </c>
      <c r="F143" s="6"/>
      <c r="G143" s="7"/>
      <c r="H143" s="8">
        <f t="shared" si="6"/>
        <v>0</v>
      </c>
      <c r="I143" s="16"/>
    </row>
    <row r="144" spans="2:9" s="17" customFormat="1" ht="63.75" customHeight="1" x14ac:dyDescent="0.25">
      <c r="B144" s="18" t="s">
        <v>222</v>
      </c>
      <c r="C144" s="10" t="s">
        <v>318</v>
      </c>
      <c r="D144" s="4" t="s">
        <v>9</v>
      </c>
      <c r="E144" s="84">
        <v>1</v>
      </c>
      <c r="F144" s="6"/>
      <c r="G144" s="7"/>
      <c r="H144" s="8">
        <f t="shared" si="6"/>
        <v>0</v>
      </c>
      <c r="I144" s="16"/>
    </row>
    <row r="145" spans="2:9" s="17" customFormat="1" x14ac:dyDescent="0.25">
      <c r="B145" s="18"/>
      <c r="C145" s="45" t="s">
        <v>196</v>
      </c>
      <c r="D145" s="46"/>
      <c r="E145" s="47"/>
      <c r="F145" s="48"/>
      <c r="G145" s="49"/>
      <c r="H145" s="50">
        <f>SUM(H125:H144)</f>
        <v>0</v>
      </c>
      <c r="I145" s="16"/>
    </row>
    <row r="146" spans="2:9" s="17" customFormat="1" x14ac:dyDescent="0.25">
      <c r="B146" s="18"/>
      <c r="C146" s="90"/>
      <c r="D146" s="4"/>
      <c r="E146" s="11"/>
      <c r="F146" s="6"/>
      <c r="G146" s="7"/>
      <c r="H146" s="91"/>
      <c r="I146" s="16"/>
    </row>
    <row r="147" spans="2:9" x14ac:dyDescent="0.25">
      <c r="B147" s="18"/>
      <c r="C147" s="45" t="s">
        <v>120</v>
      </c>
      <c r="D147" s="46"/>
      <c r="E147" s="48"/>
      <c r="F147" s="48"/>
      <c r="G147" s="49"/>
      <c r="H147" s="50"/>
      <c r="I147" s="9"/>
    </row>
    <row r="148" spans="2:9" ht="94.5" customHeight="1" x14ac:dyDescent="0.25">
      <c r="B148" s="18" t="s">
        <v>121</v>
      </c>
      <c r="C148" s="10" t="s">
        <v>122</v>
      </c>
      <c r="D148" s="4" t="s">
        <v>37</v>
      </c>
      <c r="E148" s="11">
        <v>18</v>
      </c>
      <c r="F148" s="6"/>
      <c r="G148" s="7"/>
      <c r="H148" s="8">
        <f>+E148*F148</f>
        <v>0</v>
      </c>
      <c r="I148" s="9"/>
    </row>
    <row r="149" spans="2:9" ht="139.5" customHeight="1" x14ac:dyDescent="0.25">
      <c r="B149" s="18" t="s">
        <v>223</v>
      </c>
      <c r="C149" s="10" t="s">
        <v>319</v>
      </c>
      <c r="D149" s="4" t="s">
        <v>37</v>
      </c>
      <c r="E149" s="11">
        <f>14+11</f>
        <v>25</v>
      </c>
      <c r="F149" s="6"/>
      <c r="G149" s="7"/>
      <c r="H149" s="8">
        <f>+E149*F149</f>
        <v>0</v>
      </c>
      <c r="I149" s="9"/>
    </row>
    <row r="150" spans="2:9" ht="126.75" customHeight="1" x14ac:dyDescent="0.25">
      <c r="B150" s="43" t="s">
        <v>224</v>
      </c>
      <c r="C150" s="36" t="s">
        <v>225</v>
      </c>
      <c r="D150" s="37" t="s">
        <v>37</v>
      </c>
      <c r="E150" s="11">
        <v>14</v>
      </c>
      <c r="F150" s="6"/>
      <c r="G150" s="7"/>
      <c r="H150" s="8">
        <f>+E150*F150</f>
        <v>0</v>
      </c>
      <c r="I150" s="9"/>
    </row>
    <row r="151" spans="2:9" ht="132" customHeight="1" x14ac:dyDescent="0.25">
      <c r="B151" s="18" t="s">
        <v>188</v>
      </c>
      <c r="C151" s="10" t="s">
        <v>320</v>
      </c>
      <c r="D151" s="4" t="s">
        <v>37</v>
      </c>
      <c r="E151" s="84">
        <v>7</v>
      </c>
      <c r="F151" s="6"/>
      <c r="G151" s="7"/>
      <c r="H151" s="8">
        <f>+E151*F151</f>
        <v>0</v>
      </c>
      <c r="I151" s="9"/>
    </row>
    <row r="152" spans="2:9" ht="81.75" customHeight="1" x14ac:dyDescent="0.25">
      <c r="B152" s="18" t="s">
        <v>123</v>
      </c>
      <c r="C152" s="10" t="s">
        <v>124</v>
      </c>
      <c r="D152" s="4" t="s">
        <v>37</v>
      </c>
      <c r="E152" s="11">
        <v>1</v>
      </c>
      <c r="F152" s="6"/>
      <c r="G152" s="7"/>
      <c r="H152" s="8">
        <f>+E152*F152</f>
        <v>0</v>
      </c>
      <c r="I152" s="9"/>
    </row>
    <row r="153" spans="2:9" ht="111.75" customHeight="1" x14ac:dyDescent="0.25">
      <c r="B153" s="18" t="s">
        <v>341</v>
      </c>
      <c r="C153" s="10" t="s">
        <v>340</v>
      </c>
      <c r="D153" s="4" t="s">
        <v>9</v>
      </c>
      <c r="E153" s="11">
        <v>25</v>
      </c>
      <c r="F153" s="6"/>
      <c r="G153" s="7"/>
      <c r="H153" s="8">
        <f t="shared" ref="H153:H176" si="7">+F153*E153</f>
        <v>0</v>
      </c>
      <c r="I153" s="9"/>
    </row>
    <row r="154" spans="2:9" ht="73.5" customHeight="1" x14ac:dyDescent="0.25">
      <c r="B154" s="18" t="s">
        <v>189</v>
      </c>
      <c r="C154" s="10" t="s">
        <v>190</v>
      </c>
      <c r="D154" s="4" t="s">
        <v>9</v>
      </c>
      <c r="E154" s="84">
        <v>7</v>
      </c>
      <c r="F154" s="6"/>
      <c r="G154" s="7"/>
      <c r="H154" s="8">
        <f t="shared" si="7"/>
        <v>0</v>
      </c>
      <c r="I154" s="9"/>
    </row>
    <row r="155" spans="2:9" ht="88.5" customHeight="1" x14ac:dyDescent="0.25">
      <c r="B155" s="18" t="s">
        <v>38</v>
      </c>
      <c r="C155" s="10" t="s">
        <v>39</v>
      </c>
      <c r="D155" s="4" t="s">
        <v>9</v>
      </c>
      <c r="E155" s="11">
        <v>18</v>
      </c>
      <c r="F155" s="6"/>
      <c r="G155" s="7"/>
      <c r="H155" s="8">
        <f t="shared" si="7"/>
        <v>0</v>
      </c>
      <c r="I155" s="9"/>
    </row>
    <row r="156" spans="2:9" ht="111.75" customHeight="1" x14ac:dyDescent="0.25">
      <c r="B156" s="18" t="s">
        <v>201</v>
      </c>
      <c r="C156" s="10" t="s">
        <v>321</v>
      </c>
      <c r="D156" s="4" t="s">
        <v>9</v>
      </c>
      <c r="E156" s="11">
        <v>1</v>
      </c>
      <c r="F156" s="6"/>
      <c r="G156" s="7"/>
      <c r="H156" s="8">
        <f t="shared" si="7"/>
        <v>0</v>
      </c>
      <c r="I156" s="9"/>
    </row>
    <row r="157" spans="2:9" ht="29.25" customHeight="1" x14ac:dyDescent="0.25">
      <c r="B157" s="18" t="s">
        <v>336</v>
      </c>
      <c r="C157" s="10" t="s">
        <v>337</v>
      </c>
      <c r="D157" s="4" t="s">
        <v>9</v>
      </c>
      <c r="E157" s="11">
        <v>1</v>
      </c>
      <c r="F157" s="6"/>
      <c r="G157" s="7"/>
      <c r="H157" s="8">
        <f t="shared" si="7"/>
        <v>0</v>
      </c>
      <c r="I157" s="9"/>
    </row>
    <row r="158" spans="2:9" ht="48" customHeight="1" x14ac:dyDescent="0.25">
      <c r="B158" s="18" t="s">
        <v>139</v>
      </c>
      <c r="C158" s="10" t="s">
        <v>140</v>
      </c>
      <c r="D158" s="4" t="s">
        <v>9</v>
      </c>
      <c r="E158" s="11">
        <v>2</v>
      </c>
      <c r="F158" s="6"/>
      <c r="G158" s="7"/>
      <c r="H158" s="8">
        <f t="shared" si="7"/>
        <v>0</v>
      </c>
      <c r="I158" s="9"/>
    </row>
    <row r="159" spans="2:9" ht="48" customHeight="1" x14ac:dyDescent="0.25">
      <c r="B159" s="18" t="s">
        <v>40</v>
      </c>
      <c r="C159" s="10" t="s">
        <v>141</v>
      </c>
      <c r="D159" s="4" t="s">
        <v>9</v>
      </c>
      <c r="E159" s="11">
        <v>4</v>
      </c>
      <c r="F159" s="6"/>
      <c r="G159" s="7"/>
      <c r="H159" s="8">
        <f t="shared" si="7"/>
        <v>0</v>
      </c>
      <c r="I159" s="9"/>
    </row>
    <row r="160" spans="2:9" ht="45.75" customHeight="1" x14ac:dyDescent="0.25">
      <c r="B160" s="18" t="s">
        <v>191</v>
      </c>
      <c r="C160" s="10" t="s">
        <v>192</v>
      </c>
      <c r="D160" s="4" t="s">
        <v>9</v>
      </c>
      <c r="E160" s="11">
        <v>2</v>
      </c>
      <c r="F160" s="6"/>
      <c r="G160" s="7"/>
      <c r="H160" s="8">
        <f t="shared" si="7"/>
        <v>0</v>
      </c>
      <c r="I160" s="9"/>
    </row>
    <row r="161" spans="2:9" ht="67.5" customHeight="1" x14ac:dyDescent="0.25">
      <c r="B161" s="18" t="s">
        <v>136</v>
      </c>
      <c r="C161" s="10" t="s">
        <v>137</v>
      </c>
      <c r="D161" s="4" t="s">
        <v>9</v>
      </c>
      <c r="E161" s="11">
        <v>1</v>
      </c>
      <c r="F161" s="6"/>
      <c r="G161" s="7"/>
      <c r="H161" s="8">
        <f t="shared" si="7"/>
        <v>0</v>
      </c>
      <c r="I161" s="9"/>
    </row>
    <row r="162" spans="2:9" ht="69.75" customHeight="1" x14ac:dyDescent="0.25">
      <c r="B162" s="18" t="s">
        <v>125</v>
      </c>
      <c r="C162" s="10" t="s">
        <v>323</v>
      </c>
      <c r="D162" s="4" t="s">
        <v>8</v>
      </c>
      <c r="E162" s="11">
        <v>37.5</v>
      </c>
      <c r="F162" s="6"/>
      <c r="G162" s="61"/>
      <c r="H162" s="8">
        <f t="shared" si="7"/>
        <v>0</v>
      </c>
      <c r="I162" s="9"/>
    </row>
    <row r="163" spans="2:9" ht="68.25" customHeight="1" x14ac:dyDescent="0.25">
      <c r="B163" s="18" t="s">
        <v>155</v>
      </c>
      <c r="C163" s="10" t="s">
        <v>322</v>
      </c>
      <c r="D163" s="4" t="s">
        <v>8</v>
      </c>
      <c r="E163" s="11">
        <v>10</v>
      </c>
      <c r="F163" s="6"/>
      <c r="G163" s="7"/>
      <c r="H163" s="8">
        <f t="shared" si="7"/>
        <v>0</v>
      </c>
      <c r="I163" s="9"/>
    </row>
    <row r="164" spans="2:9" ht="72" customHeight="1" x14ac:dyDescent="0.25">
      <c r="B164" s="18" t="s">
        <v>333</v>
      </c>
      <c r="C164" s="10" t="s">
        <v>334</v>
      </c>
      <c r="D164" s="4" t="s">
        <v>8</v>
      </c>
      <c r="E164" s="11">
        <v>500</v>
      </c>
      <c r="F164" s="6"/>
      <c r="G164" s="7"/>
      <c r="H164" s="8">
        <f t="shared" si="7"/>
        <v>0</v>
      </c>
      <c r="I164" s="9"/>
    </row>
    <row r="165" spans="2:9" ht="97.5" customHeight="1" x14ac:dyDescent="0.25">
      <c r="B165" s="18" t="s">
        <v>126</v>
      </c>
      <c r="C165" s="10" t="s">
        <v>324</v>
      </c>
      <c r="D165" s="4" t="s">
        <v>8</v>
      </c>
      <c r="E165" s="11">
        <v>260</v>
      </c>
      <c r="F165" s="6"/>
      <c r="G165" s="7"/>
      <c r="H165" s="8">
        <f t="shared" si="7"/>
        <v>0</v>
      </c>
      <c r="I165" s="9"/>
    </row>
    <row r="166" spans="2:9" ht="47.25" customHeight="1" x14ac:dyDescent="0.25">
      <c r="B166" s="18" t="s">
        <v>144</v>
      </c>
      <c r="C166" s="62" t="s">
        <v>325</v>
      </c>
      <c r="D166" s="4" t="s">
        <v>8</v>
      </c>
      <c r="E166" s="11">
        <v>862</v>
      </c>
      <c r="F166" s="6"/>
      <c r="G166" s="7"/>
      <c r="H166" s="8">
        <f t="shared" si="7"/>
        <v>0</v>
      </c>
      <c r="I166" s="9"/>
    </row>
    <row r="167" spans="2:9" ht="57.75" customHeight="1" x14ac:dyDescent="0.25">
      <c r="B167" s="18" t="s">
        <v>142</v>
      </c>
      <c r="C167" s="10" t="s">
        <v>143</v>
      </c>
      <c r="D167" s="4" t="s">
        <v>8</v>
      </c>
      <c r="E167" s="11">
        <v>54</v>
      </c>
      <c r="F167" s="6"/>
      <c r="G167" s="7"/>
      <c r="H167" s="8">
        <f t="shared" si="7"/>
        <v>0</v>
      </c>
      <c r="I167" s="9"/>
    </row>
    <row r="168" spans="2:9" ht="108" customHeight="1" x14ac:dyDescent="0.25">
      <c r="B168" s="18" t="s">
        <v>41</v>
      </c>
      <c r="C168" s="10" t="s">
        <v>326</v>
      </c>
      <c r="D168" s="4" t="s">
        <v>9</v>
      </c>
      <c r="E168" s="11">
        <v>3</v>
      </c>
      <c r="F168" s="6"/>
      <c r="G168" s="7"/>
      <c r="H168" s="8">
        <f t="shared" si="7"/>
        <v>0</v>
      </c>
      <c r="I168" s="9"/>
    </row>
    <row r="169" spans="2:9" x14ac:dyDescent="0.25">
      <c r="B169" s="18"/>
      <c r="C169" s="45" t="s">
        <v>195</v>
      </c>
      <c r="D169" s="46"/>
      <c r="E169" s="47"/>
      <c r="F169" s="48"/>
      <c r="G169" s="49"/>
      <c r="H169" s="50">
        <f>SUM(H148:H168)</f>
        <v>0</v>
      </c>
      <c r="I169" s="9"/>
    </row>
    <row r="170" spans="2:9" s="17" customFormat="1" x14ac:dyDescent="0.25">
      <c r="B170" s="18"/>
      <c r="C170" s="90"/>
      <c r="D170" s="4"/>
      <c r="E170" s="11"/>
      <c r="F170" s="6"/>
      <c r="G170" s="7"/>
      <c r="H170" s="91"/>
      <c r="I170" s="16"/>
    </row>
    <row r="171" spans="2:9" x14ac:dyDescent="0.25">
      <c r="B171" s="18"/>
      <c r="C171" s="45" t="s">
        <v>193</v>
      </c>
      <c r="D171" s="46"/>
      <c r="E171" s="48"/>
      <c r="F171" s="48"/>
      <c r="G171" s="49"/>
      <c r="H171" s="50"/>
      <c r="I171" s="9"/>
    </row>
    <row r="172" spans="2:9" ht="98.25" customHeight="1" x14ac:dyDescent="0.25">
      <c r="B172" s="18" t="s">
        <v>197</v>
      </c>
      <c r="C172" s="10" t="s">
        <v>221</v>
      </c>
      <c r="D172" s="4" t="s">
        <v>37</v>
      </c>
      <c r="E172" s="11">
        <v>4</v>
      </c>
      <c r="F172" s="6"/>
      <c r="G172" s="7"/>
      <c r="H172" s="8">
        <f t="shared" si="7"/>
        <v>0</v>
      </c>
      <c r="I172" s="9"/>
    </row>
    <row r="173" spans="2:9" ht="69.75" customHeight="1" x14ac:dyDescent="0.25">
      <c r="B173" s="18" t="s">
        <v>228</v>
      </c>
      <c r="C173" s="10" t="s">
        <v>274</v>
      </c>
      <c r="D173" s="4" t="s">
        <v>9</v>
      </c>
      <c r="E173" s="11">
        <v>4</v>
      </c>
      <c r="F173" s="6"/>
      <c r="G173" s="7"/>
      <c r="H173" s="8">
        <f t="shared" si="7"/>
        <v>0</v>
      </c>
      <c r="I173" s="9"/>
    </row>
    <row r="174" spans="2:9" ht="93.75" customHeight="1" x14ac:dyDescent="0.25">
      <c r="B174" s="18" t="s">
        <v>226</v>
      </c>
      <c r="C174" s="10" t="s">
        <v>335</v>
      </c>
      <c r="D174" s="4" t="s">
        <v>9</v>
      </c>
      <c r="E174" s="11">
        <v>1</v>
      </c>
      <c r="F174" s="6"/>
      <c r="G174" s="7"/>
      <c r="H174" s="8">
        <f t="shared" si="7"/>
        <v>0</v>
      </c>
      <c r="I174" s="9"/>
    </row>
    <row r="175" spans="2:9" ht="122.25" customHeight="1" x14ac:dyDescent="0.25">
      <c r="B175" s="18" t="s">
        <v>277</v>
      </c>
      <c r="C175" s="36" t="s">
        <v>232</v>
      </c>
      <c r="D175" s="4" t="s">
        <v>9</v>
      </c>
      <c r="E175" s="11">
        <v>1</v>
      </c>
      <c r="F175" s="6"/>
      <c r="G175" s="7"/>
      <c r="H175" s="8">
        <f t="shared" si="7"/>
        <v>0</v>
      </c>
      <c r="I175" s="9"/>
    </row>
    <row r="176" spans="2:9" ht="96.75" customHeight="1" x14ac:dyDescent="0.25">
      <c r="B176" s="18" t="s">
        <v>227</v>
      </c>
      <c r="C176" s="10" t="s">
        <v>327</v>
      </c>
      <c r="D176" s="4" t="s">
        <v>9</v>
      </c>
      <c r="E176" s="11">
        <v>10</v>
      </c>
      <c r="F176" s="6"/>
      <c r="G176" s="7"/>
      <c r="H176" s="8">
        <f t="shared" si="7"/>
        <v>0</v>
      </c>
      <c r="I176" s="9"/>
    </row>
    <row r="177" spans="2:9" x14ac:dyDescent="0.25">
      <c r="B177" s="18"/>
      <c r="C177" s="45" t="s">
        <v>194</v>
      </c>
      <c r="D177" s="46"/>
      <c r="E177" s="47"/>
      <c r="F177" s="48"/>
      <c r="G177" s="49"/>
      <c r="H177" s="50">
        <f>SUM(H172:H176)</f>
        <v>0</v>
      </c>
      <c r="I177" s="9"/>
    </row>
    <row r="178" spans="2:9" x14ac:dyDescent="0.25">
      <c r="B178" s="18"/>
      <c r="C178" s="45" t="s">
        <v>127</v>
      </c>
      <c r="D178" s="46"/>
      <c r="E178" s="47"/>
      <c r="F178" s="48"/>
      <c r="G178" s="49"/>
      <c r="H178" s="50">
        <f>+H177+H169+H145</f>
        <v>0</v>
      </c>
      <c r="I178" s="9"/>
    </row>
    <row r="179" spans="2:9" x14ac:dyDescent="0.25">
      <c r="B179" s="63"/>
      <c r="C179" s="70"/>
      <c r="D179" s="71"/>
      <c r="E179" s="72"/>
      <c r="F179" s="73"/>
      <c r="G179" s="73"/>
      <c r="H179" s="74"/>
      <c r="I179" s="9"/>
    </row>
    <row r="180" spans="2:9" x14ac:dyDescent="0.25">
      <c r="B180" s="18"/>
      <c r="C180" s="45" t="s">
        <v>128</v>
      </c>
      <c r="D180" s="46"/>
      <c r="E180" s="47"/>
      <c r="F180" s="48"/>
      <c r="G180" s="49"/>
      <c r="H180" s="50"/>
      <c r="I180" s="9"/>
    </row>
    <row r="181" spans="2:9" ht="87" customHeight="1" x14ac:dyDescent="0.25">
      <c r="B181" s="18" t="s">
        <v>109</v>
      </c>
      <c r="C181" s="10" t="s">
        <v>129</v>
      </c>
      <c r="D181" s="4" t="s">
        <v>10</v>
      </c>
      <c r="E181" s="11">
        <v>3.75</v>
      </c>
      <c r="F181" s="6"/>
      <c r="G181" s="7"/>
      <c r="H181" s="8">
        <f>+E181*F181</f>
        <v>0</v>
      </c>
      <c r="I181" s="9"/>
    </row>
    <row r="182" spans="2:9" ht="69" customHeight="1" x14ac:dyDescent="0.25">
      <c r="B182" s="18" t="s">
        <v>147</v>
      </c>
      <c r="C182" s="79" t="s">
        <v>148</v>
      </c>
      <c r="D182" s="4" t="s">
        <v>8</v>
      </c>
      <c r="E182" s="11">
        <v>10</v>
      </c>
      <c r="F182" s="6"/>
      <c r="G182" s="7"/>
      <c r="H182" s="8">
        <f>+E182*F182</f>
        <v>0</v>
      </c>
      <c r="I182" s="9"/>
    </row>
    <row r="183" spans="2:9" ht="82.5" customHeight="1" x14ac:dyDescent="0.25">
      <c r="B183" s="18" t="s">
        <v>145</v>
      </c>
      <c r="C183" s="10" t="s">
        <v>146</v>
      </c>
      <c r="D183" s="4" t="s">
        <v>8</v>
      </c>
      <c r="E183" s="11">
        <v>30</v>
      </c>
      <c r="F183" s="6"/>
      <c r="G183" s="7"/>
      <c r="H183" s="8">
        <f>+E183*F183</f>
        <v>0</v>
      </c>
      <c r="I183" s="9"/>
    </row>
    <row r="184" spans="2:9" x14ac:dyDescent="0.25">
      <c r="B184" s="18"/>
      <c r="C184" s="77" t="s">
        <v>43</v>
      </c>
      <c r="D184" s="46"/>
      <c r="E184" s="47"/>
      <c r="F184" s="48"/>
      <c r="G184" s="49"/>
      <c r="H184" s="50">
        <f>SUM(H181:H183)</f>
        <v>0</v>
      </c>
    </row>
    <row r="185" spans="2:9" x14ac:dyDescent="0.25">
      <c r="B185" s="18"/>
      <c r="C185" s="19"/>
      <c r="D185" s="4"/>
      <c r="E185" s="11"/>
      <c r="F185" s="6"/>
      <c r="G185" s="7"/>
      <c r="H185" s="8"/>
    </row>
    <row r="186" spans="2:9" x14ac:dyDescent="0.25">
      <c r="B186" s="18" t="s">
        <v>11</v>
      </c>
      <c r="C186" s="77" t="s">
        <v>12</v>
      </c>
      <c r="D186" s="46"/>
      <c r="E186" s="47"/>
      <c r="F186" s="48"/>
      <c r="G186" s="49"/>
      <c r="H186" s="50">
        <f>+H184+H178+H121+H84+H56+H44+H24</f>
        <v>0</v>
      </c>
    </row>
    <row r="187" spans="2:9" x14ac:dyDescent="0.25">
      <c r="B187" s="18"/>
      <c r="C187" s="77" t="s">
        <v>13</v>
      </c>
      <c r="D187" s="46"/>
      <c r="E187" s="47"/>
      <c r="F187" s="48"/>
      <c r="G187" s="49"/>
      <c r="H187" s="50">
        <f>+H186*0.16</f>
        <v>0</v>
      </c>
    </row>
    <row r="188" spans="2:9" x14ac:dyDescent="0.25">
      <c r="B188" s="18"/>
      <c r="C188" s="77" t="s">
        <v>14</v>
      </c>
      <c r="D188" s="46"/>
      <c r="E188" s="47"/>
      <c r="F188" s="48"/>
      <c r="G188" s="49"/>
      <c r="H188" s="50">
        <f>+H186+H187</f>
        <v>0</v>
      </c>
    </row>
    <row r="190" spans="2:9" x14ac:dyDescent="0.25">
      <c r="H190" s="13"/>
    </row>
    <row r="191" spans="2:9" x14ac:dyDescent="0.25">
      <c r="H191" s="92"/>
    </row>
    <row r="192" spans="2:9" x14ac:dyDescent="0.25">
      <c r="H192" s="13"/>
    </row>
    <row r="193" spans="8:8" x14ac:dyDescent="0.25">
      <c r="H193" s="13"/>
    </row>
    <row r="194" spans="8:8" x14ac:dyDescent="0.25">
      <c r="H194" s="9"/>
    </row>
  </sheetData>
  <mergeCells count="4">
    <mergeCell ref="B3:H3"/>
    <mergeCell ref="B4:H4"/>
    <mergeCell ref="B6:H6"/>
    <mergeCell ref="B9:H9"/>
  </mergeCells>
  <printOptions horizontalCentered="1"/>
  <pageMargins left="0.39370078740157483" right="0.39370078740157483" top="0.59055118110236227" bottom="0.39370078740157483" header="0.31496062992125984" footer="0.31496062992125984"/>
  <pageSetup scale="60" orientation="portrait" r:id="rId1"/>
  <rowBreaks count="16" manualBreakCount="16">
    <brk id="24" max="8" man="1"/>
    <brk id="39" max="8" man="1"/>
    <brk id="52" max="8" man="1"/>
    <brk id="65" max="8" man="1"/>
    <brk id="74" max="8" man="1"/>
    <brk id="81" max="8" man="1"/>
    <brk id="92" max="8" man="1"/>
    <brk id="102" max="8" man="1"/>
    <brk id="109" max="8" man="1"/>
    <brk id="117" max="8" man="1"/>
    <brk id="130" max="8" man="1"/>
    <brk id="139" max="8" man="1"/>
    <brk id="150" max="8" man="1"/>
    <brk id="162" max="8" man="1"/>
    <brk id="175" max="8" man="1"/>
    <brk id="18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PARTIDAS</vt:lpstr>
      <vt:lpstr>PRESUPUESTO LICITACIÓN</vt:lpstr>
      <vt:lpstr>'PRESUPUESTO LICITACIÓN'!Área_de_impresión</vt:lpstr>
      <vt:lpstr>'PRESUPUESTO LICITACIÓN'!Títulos_a_imprimir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Obras3</dc:creator>
  <cp:lastModifiedBy>Obras</cp:lastModifiedBy>
  <cp:lastPrinted>2018-07-05T23:34:04Z</cp:lastPrinted>
  <dcterms:created xsi:type="dcterms:W3CDTF">2014-07-08T15:31:06Z</dcterms:created>
  <dcterms:modified xsi:type="dcterms:W3CDTF">2018-07-05T23:34:41Z</dcterms:modified>
</cp:coreProperties>
</file>