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R\Documents\"/>
    </mc:Choice>
  </mc:AlternateContent>
  <bookViews>
    <workbookView xWindow="-120" yWindow="-120" windowWidth="29040" windowHeight="15840" activeTab="1"/>
  </bookViews>
  <sheets>
    <sheet name="PARTIDAS (SP)" sheetId="12" r:id="rId1"/>
    <sheet name="PRESUPUESTO LICITACIÓN (SP)" sheetId="14" r:id="rId2"/>
  </sheets>
  <definedNames>
    <definedName name="_xlnm._FilterDatabase" localSheetId="1" hidden="1">'PRESUPUESTO LICITACIÓN (SP)'!$C$3:$C$103</definedName>
    <definedName name="_xlnm.Print_Area" localSheetId="1">'PRESUPUESTO LICITACIÓN (SP)'!$A$1:$I$95</definedName>
    <definedName name="_xlnm.Print_Titles" localSheetId="1">'PRESUPUESTO LICITACIÓN (SP)'!$1:$11</definedName>
  </definedNames>
  <calcPr calcId="152511"/>
</workbook>
</file>

<file path=xl/calcChain.xml><?xml version="1.0" encoding="utf-8"?>
<calcChain xmlns="http://schemas.openxmlformats.org/spreadsheetml/2006/main">
  <c r="H90" i="14" l="1"/>
  <c r="H91" i="14" s="1"/>
  <c r="H84" i="14"/>
  <c r="H83" i="14"/>
  <c r="H82" i="14"/>
  <c r="H81" i="14"/>
  <c r="H80" i="14"/>
  <c r="H79" i="14"/>
  <c r="H78" i="14"/>
  <c r="H77" i="14"/>
  <c r="H76" i="14"/>
  <c r="H72" i="14"/>
  <c r="H71" i="14"/>
  <c r="H70" i="14"/>
  <c r="H69" i="14"/>
  <c r="H66" i="14"/>
  <c r="H65" i="14"/>
  <c r="H64" i="14"/>
  <c r="H63" i="14"/>
  <c r="H62" i="14"/>
  <c r="H61" i="14"/>
  <c r="H60" i="14"/>
  <c r="H57" i="14"/>
  <c r="H56" i="14"/>
  <c r="H55" i="14"/>
  <c r="H51" i="14"/>
  <c r="H50" i="14"/>
  <c r="H49" i="14"/>
  <c r="H48" i="14"/>
  <c r="H47" i="14"/>
  <c r="H46" i="14"/>
  <c r="H45" i="14"/>
  <c r="H44" i="14"/>
  <c r="H43" i="14"/>
  <c r="H42" i="14"/>
  <c r="H41" i="14"/>
  <c r="H40" i="14"/>
  <c r="H39" i="14"/>
  <c r="H38" i="14"/>
  <c r="H37" i="14"/>
  <c r="H36" i="14"/>
  <c r="H33" i="14"/>
  <c r="H32" i="14"/>
  <c r="H31" i="14"/>
  <c r="H30" i="14"/>
  <c r="H29" i="14"/>
  <c r="H28" i="14"/>
  <c r="H27" i="14"/>
  <c r="H24" i="14"/>
  <c r="H23" i="14"/>
  <c r="H22" i="14"/>
  <c r="H21" i="14"/>
  <c r="H20" i="14"/>
  <c r="H19" i="14"/>
  <c r="H18" i="14"/>
  <c r="H17" i="14"/>
  <c r="H16" i="14"/>
  <c r="H15" i="14"/>
  <c r="H14" i="14"/>
  <c r="H13" i="14"/>
  <c r="H73" i="14" l="1"/>
  <c r="H86" i="14"/>
  <c r="H87" i="14" s="1"/>
  <c r="H93" i="14" s="1"/>
  <c r="H25" i="14"/>
  <c r="H52" i="14"/>
  <c r="H34" i="14"/>
  <c r="H94" i="14" l="1"/>
  <c r="H95" i="14" s="1"/>
</calcChain>
</file>

<file path=xl/sharedStrings.xml><?xml version="1.0" encoding="utf-8"?>
<sst xmlns="http://schemas.openxmlformats.org/spreadsheetml/2006/main" count="234" uniqueCount="178">
  <si>
    <t>KG</t>
  </si>
  <si>
    <t>CLAVE</t>
  </si>
  <si>
    <t>DESCRIPCIÓN</t>
  </si>
  <si>
    <t>UNIDAD</t>
  </si>
  <si>
    <t xml:space="preserve">CANTIDAD </t>
  </si>
  <si>
    <t>P. UNITARIO</t>
  </si>
  <si>
    <t>PRECIO EN LETRAS</t>
  </si>
  <si>
    <t>IMPORTE</t>
  </si>
  <si>
    <t>ML</t>
  </si>
  <si>
    <t>PZA</t>
  </si>
  <si>
    <t>M2</t>
  </si>
  <si>
    <t xml:space="preserve"> </t>
  </si>
  <si>
    <t>SUBTOTAL</t>
  </si>
  <si>
    <t>I.V.A. 16.00%</t>
  </si>
  <si>
    <t xml:space="preserve">TOTAL DEL PRESUPUESTO </t>
  </si>
  <si>
    <t>LOTE</t>
  </si>
  <si>
    <t>UNIVERSIDAD DEL MAR</t>
  </si>
  <si>
    <t>DESCRIPCIÓN:</t>
  </si>
  <si>
    <t>M3</t>
  </si>
  <si>
    <t>PUERTO ESCONDIDO - PUERTO ÁNGEL - HUATULCO</t>
  </si>
  <si>
    <t>CAPITULO 1.- CIMENTACIÓN</t>
  </si>
  <si>
    <t>ACERO DE REFUERZO EN CIMENTACIÓN CON VARILLA DEL #3 F´Y=4200KG/CM2, INCLUYE: SUMINISTRO, HABILITADO, ARMADO, TRASLAPES, GANCHOS, ESCUADRAS (VER DETALLES ADICIONALES DE REFUERZO EN PLANOS ESTRUCTURALES), SILLETAS Y DESPERDICIOS.</t>
  </si>
  <si>
    <t>ACERO DE REFUERZO EN CIMENTACIÓN CON VARILLA #4 F´Y=4200KG/CM2,  INCLUYE: SUMINISTRO, HABILITADO, ARMADO, TRASLAPES, GANCHOS, ESCUADRAS (VER DETALLES ADICIONALES DE REFUERZO EN PLANOS ESTRUCTURALES), SILLETAS Y DESPERDICIOS.</t>
  </si>
  <si>
    <t>CIMBRA COMÚN PARA CIMENTACIÓN CON MADERA DE PINO DE 3a., ACABADO COMÚN, INCLUYE: CIMBRADO Y DESCIMBRADO, MATERIAL Y MANO DE OBRA.</t>
  </si>
  <si>
    <t>CONCRETO HECHO EN OBRA F'C=250 KG/CM2 EN CIMENTACIÓN, T.M.A. 3/4", INCLUYE: COLOCADO, VIBRADO, CURADO POR 7 DÍAS Y PRUEBAS DE LABORATORIO.</t>
  </si>
  <si>
    <t>CAPITULO 4: HERRERÍA Y CARPINTERÍA</t>
  </si>
  <si>
    <t>OBRA EXTERIOR</t>
  </si>
  <si>
    <t>TOTAL DE CIMENTACIÓN</t>
  </si>
  <si>
    <t>SAL</t>
  </si>
  <si>
    <t>UM-IEL-CO-0010</t>
  </si>
  <si>
    <t>CAPITULO 5: INSTALACIONES</t>
  </si>
  <si>
    <t>TOTAL OBRA EXTERIOR</t>
  </si>
  <si>
    <t>PARTIDAS</t>
  </si>
  <si>
    <t>TOTAL</t>
  </si>
  <si>
    <t>POR PARTIDAS</t>
  </si>
  <si>
    <t>CAP. 1</t>
  </si>
  <si>
    <t>CIMENTACIÓN</t>
  </si>
  <si>
    <t>CAP. 4</t>
  </si>
  <si>
    <t>HERRERÍA Y CARPINTERÍA</t>
  </si>
  <si>
    <t>CAP. 5</t>
  </si>
  <si>
    <t>INSTALACIONES</t>
  </si>
  <si>
    <t>CAP. 6</t>
  </si>
  <si>
    <t xml:space="preserve">SUBTOTAL </t>
  </si>
  <si>
    <t>I.V.A. 16%</t>
  </si>
  <si>
    <t>TOTAL OBRA</t>
  </si>
  <si>
    <t>CONSTRUCCIÓN DE PLANTILLA DE 5 CM DE ESPESOR DE CONCRETO SIMPLE HECHO EN OBRA DE F'C=100 KG/CM2, INCLUYE: PREPARACIÓN DE LA SUPERFICIE, NIVELACIÓN, MAESTREADO Y COLADO, MANO DE OBRA, EQUIPO Y HERRAMIENTA.</t>
  </si>
  <si>
    <t>ACERO DE REFUERZO  EN CIMENTACIÓN CON ALAMBRÓN DEL #2. F´Y=2530KG/CM2, INCLUYE: SUMINISTRO, HABILITADO, ARMADO, TRASLAPES, GANCHOS (VER DETALLES ADICIONALES DE REFUERZO EN PLANOS ESTRUCTURALES) Y DESPERDICIOS.</t>
  </si>
  <si>
    <t>MURETE DE ENRASE EN CIMENTACIÓN CON TABICÓN  DE CEMENTO 10X14X28CMS.  ASENTADO CON MORTERO CEMENTO-ARENA 1:3 DE 14 CM. DE ESPESOR, TRABAJO TERMINADO.</t>
  </si>
  <si>
    <t xml:space="preserve">RELLENO Y COMPACTACIÓN DE MATERIAL SELECTO  PRODUCTO DE EXCAVACIÓN CON EQUIPO MECÁNICO (PLACA VIBRATORIA)  Y AGUA EN CAPAS DE 20 CMS. DE ESPESOR AL 90% DE SU P.V.S INCLUYE: ACARREO DENTRO DE LA OBRA VOLUMEN MEDIDO COMPACTADO Y PRUEBAS DE LABORATORIO. </t>
  </si>
  <si>
    <t>CAPITULO 2.- ESTRUCTURAS</t>
  </si>
  <si>
    <t>ACERO DE REFUERZO EN ESTRUCTURAS CON VARILLA DEL #4 F'Y=4200KG/CM2 INCLUYE: SUMINISTRO, HABILITADO, ARMADO, TRASLAPES, GANCHOS, ESCUADRAS, (VER DETALLES ADICIONALES DE REFUERZO EN PLANOS ESTRUCTURALES), SILLETAS, DESPERDICIOS, EN 1 Y 2 NIVEL.</t>
  </si>
  <si>
    <t>ACERO DE REFUERZO EN ESTRUCTURAS CON VARILLA DEL #5 F'Y=4200KG/CM2 INCLUYE: SUMINISTRO, HABILITADO, ARMADO, TRASLAPES, GANCHOS, ESCUADRAS, (VER DETALLES ADICIONALES DE REFUERZO EN PLANOS ESTRUCTURALES), SILLETAS, DESPERDICIOS, EN 1 Y 2 NIVEL.</t>
  </si>
  <si>
    <t>ACERO DE REFUERZO EN ESTRUCTURAS CON VARILLA DEL #6 F'Y=4200KG/CM2 INCLUYE: SUMINISTRO, HABILITADO, ARMADO, TRASLAPES, GANCHOS, ESCUADRAS, (VER DETALLES ADICIONALES DE REFUERZO EN PLANOS ESTRUCTURALES), SILLETAS, DESPERDICIOS, EN 1 Y 2 NIVEL.</t>
  </si>
  <si>
    <t>CONCRETO HECHO EN OBRA CON UN F´C=250KG/CM2, EN ESTRUCTURA, T.M.A. 3/4" INCLUYE: ACARREOS, COLOCACIÓN, VIBRADO, CURADO DURANTE 7 DÍAS MÍNIMO, Y PRUEBAS DE LABORATORIO.</t>
  </si>
  <si>
    <t>TOTAL DE ESTRUCTURAS</t>
  </si>
  <si>
    <t>CAPITULO 3: ALBAÑILERIA Y ACABADOS</t>
  </si>
  <si>
    <t>CADENA DE CONCRETO MV F´C=250KG/CM2 DE 14X10 CM. ARMADA CON 2 VARILLAS DEL #3 Y ESTRIBOS DEL #2 @ 20 CM., ANCLANDOLA A LOS CASTILLOS (VER DETALLE EN PLANO ESTRUCTURAL) INCLUYE: CIMBRADO, DESCIMBRADO,  CRUCE DE VARILLAS, MANO DE OBRA, HERRAMIENTA Y MATERIALES.</t>
  </si>
  <si>
    <t>UM-AA-FN-0010</t>
  </si>
  <si>
    <t xml:space="preserve">FORJADO DE NARIZ EN BANQUETAS, SE INCLUYE UNICAMENTE CIMBRA Y MANO DE OBRA. </t>
  </si>
  <si>
    <t>UM-AA-RA-0010</t>
  </si>
  <si>
    <t xml:space="preserve">RAMPA Y DESCANSO PARA ESCALERA DE CONCRETO HIDRAULICO F´C=250KG/CM2. DE 11 CM. DE ESPESOR, REFORZADO CON VARILLA DEL #3 F´Y=4200KG/CM2. @ 20 CM. EN  AMBOS SENTIDOS, DESCANSO COLOCADO CON GRANZÓN, ACABADO DESLAVADO, INCLUYE: TRAZO, CIMBRA APARENTE CON TRIPLAY DE PINO DE PRIMERA DE 16 MM. SUPERFICIE LIMPIA, DESCIMBRADO, HABILITADO DE MATERIALES, ANCLAJE A CADENAS Y TRABES, ARMADO DE PARRILLA, BASTONES @ 40 CM. CONCRETO CON T.M.A. 3/4", ACARREO, COLADO, VIBRADO, CURADO, MANO DE OBRA, HERRAMIENTA,  MATERIALES Y TODO LO NECESARIO PARA SU CORRECTA EJECUCION (VER ARMADO Y DETALLE EN PLANO). </t>
  </si>
  <si>
    <t>UM-AA-ES-0010</t>
  </si>
  <si>
    <t>FORJADO DE ESCALÓN DE CONCRETO F´C=250KG/CM2, DE 35 CMS. DE HUELLA Y 18 CMS. DE PERALTE, FORJADO DE NARIZ CON CIMBRA APARENTE DE 10X5 CMS. (VER DETALLE EN PLANO), ARMADO DE PARRILLA CON VARILLAS #3 @ 18 CM. AMBOS SENTIDOS, COLADO CON GRANZÓN, ACABADO DESLAVADO, INCLUYE: TRAZO, CIMBRA APARENTE, DESCIMBRADO HABILITADO DE MATERIALES, ANCLAJE A CADENAS Y TRABES, ACARREO, COLADO, VIBRADO, CURADO, MANO DE OBRA, HERRAMIENTA Y MATERIALES.</t>
  </si>
  <si>
    <t>UM-AA-AP-0010</t>
  </si>
  <si>
    <t>UM-AA-LI-0010</t>
  </si>
  <si>
    <t>LIMPIEZA GENERAL DE LA OBRA. Y NIVELACION DEL TERRENO EN ÁREA DE MANIOBRAS, INCLUYE: TENDIDO DE MATERIALES RELLENO Y EXTRACCIÓN DE MATERIAL DE ESCOMBRO FUERA DE LA OBRA.</t>
  </si>
  <si>
    <t>TOTAL DE ALBAÑILERIA Y ACABADOS</t>
  </si>
  <si>
    <t>UM-HYC-VA-0010</t>
  </si>
  <si>
    <t>TOTAL DE HERRERIA Y CARPINTERIA</t>
  </si>
  <si>
    <t>B) INSTALACIÓN ELÉCTRICA, RED Y ALARMAS</t>
  </si>
  <si>
    <t>UM-IEL-LC-0010</t>
  </si>
  <si>
    <t>UM-IEL-AL-0010</t>
  </si>
  <si>
    <t>SALIDA PARA SISTEMA DE ALARMA, CÁMARA Y CAÑON PROYECTOR CON CHALUPA DE PVC, TUBO Y CONECTOR CONDUIT DE PVC. TIPO PESADO DE 13 Ó 19 MM. INCLUYE: RANURAS, RESANES EN MUROS, GUIAS DE ACERO GALVANIZADO C. 14 Y TODO LO NECESARIO PARA SU CORRECTA EJECUCION (VER PLANO ELECTRICO).</t>
  </si>
  <si>
    <t>TOTAL DE INSTALACIÓN ELÉCTRICA, RED Y ALARMAS</t>
  </si>
  <si>
    <t>TOTAL DE INSTALACIONES</t>
  </si>
  <si>
    <t>CAPITULO 6: OBRA EXTERIOR</t>
  </si>
  <si>
    <t>CAP. 2</t>
  </si>
  <si>
    <t>CAP. 3</t>
  </si>
  <si>
    <t>ALBAÑILERÍA Y ACABADOS</t>
  </si>
  <si>
    <t>ESTRUCTURAS</t>
  </si>
  <si>
    <t>APLANADO ACABADO FINO CON ESPONJA, MORTERO: CEMENTO ARENA PROP. 1:4 A PLOMO Y REGLA DE 2 A 2.5CMS DE ESPESOR, PREPARACIÓN DE LA SUPERFICIE POR APLANAR (PICADO Y/O HUMEDECIDO DEPENDIENDO DE LA SUPERFICIE),  CURADO Y DEJANDO PARTIR EL REPELLADO, ACABADO CON FLOTA O PLANA DE MADERA HASTA OBTENER TEXTURA UNIFORME, SIN OQUEDADES, RAYONES, PROTUBERANCIAS. INCLUYE: MATERIAL, MANO DE OBRA, ANDAMIOS, REMATES Y ARISTAS A REGLA, BOQUILLAS Y RECORTES DE APLANADO PARA ZOCLO.</t>
  </si>
  <si>
    <t>SUMINISTRO Y COLOCACION DE CANCELERIA DE ALUMINIO ANODIZADO NATURAL DE 3", FIJADA CON TAQUETES Y TORNILLOS SEGÚN DETALLES Y ESPECIFICACIONES DE PLANO. INCLUYE: CRISTAL FILTRASOL  DE 6 MM, SEGUROS DE EMBUTIDO, RIELES Y BISAGRAS EN VENTANAS, SELLADO CON SILICON Y SELLADOR ACRILASTIC EN MARCOS Y TODO LO NECESARIO PARA SU BUEN FUNCIONAMIENTO.</t>
  </si>
  <si>
    <t>UM-HYC-BAINOX-0010</t>
  </si>
  <si>
    <t>SUMINISTRO Y COLOCACIÓN DE BARRANDAL DE 90 CM DE ALTURA, CON PERFIL CIRCULAR DE ACERO INOXIDABLE DE 2" DE DIAMETRO PARA POSTES Y PASAMANO, ENTREPAÑO CON PERFIL CIRCULAR DE ACERO INOXIDABLE DE 1/2" DE DIAMETRO, FIJADOS AL FIRME CON TAQUETES EXPANSIVOS DE 1/4". INCLUYE: MATERIAL, HERRAMIENTA, MANO DE OBRA Y TODO LO NECESARIO PARA SU CORRECTA INSTALACIÓN.</t>
  </si>
  <si>
    <t>UM-EST-PL1/4-0010</t>
  </si>
  <si>
    <t>SUMINISTRO Y COLOCACIÓN DE PLACA DE 1/4" DE 15 X 15 CM, CON DOS ANCLAS EN "C" DE VARILLA CORRUGADA DEL # 3, AHOGADAS EN TRABE PARA RECIBIR BARANDAL. INCLUYE; TRAZO Y NIVELACIÓN.</t>
  </si>
  <si>
    <t>UM-AA-LO-0030A</t>
  </si>
  <si>
    <t>FINO DE CONCRETO F`C=200KG/CM2 DE 4 CMS. DE ESPESOR SIN ARMAR PARA ENTREPISO, ACABADO ESCOBILLADO, INCLUYE: MATERIALES, ACARREOS, PREPARACION DE LA SUPERFICIE, NIVELACIÓN, CIMBRADO, COLADO, MANO DE OBRA, EQUIPO Y HERRAMIENTA.</t>
  </si>
  <si>
    <t>UM-IEL-SR-0010</t>
  </si>
  <si>
    <t>SALIDA PARA RED Y TELEFONO EN MUROS Y PISOS A 30 CM. SOBRE NPT CON TUBO Y CONECTOR CONDUIT PVC 19 MM. DE DIAMETRO TIPO PESADO Y CHALUPA DE PVC DE 3/4" INCLUYE: RANURAS Y RESANES Y TODO LO NECESARIO PARA SU CORRECTA EJECUCION (VER PLANO ELECTRICO).</t>
  </si>
  <si>
    <t>UM-OE-PC-0020</t>
  </si>
  <si>
    <t>PISO DE CONCRETO HIDRÁULICO F´C=150KG/CM2. DE 10 CMS. DE ESPESOR REFORZADO CON MALLA ELECTROSOLDADA 66/10-10, ACABADO ESCOBILLADO, INCLUYE: TRAZO, NIVELACION, CIMBRA, TRASLAPES DE MALLA DE 10 CMS. COLADO, CURADO, DESCIMBRADO, MANO DE OBRA, HERRAMIENTA Y MATERIALES.</t>
  </si>
  <si>
    <t>TERMINACIÓN DEL LABORATORIO DE ICTIOLOGÍA, BIOLOGÍA PESQUERA  DINÁMICA COSTERA, CAMPUS PUERTO ÁNGEL.</t>
  </si>
  <si>
    <t>BAJADA DE AGUA PLUVIAL CON TUBO PVC DE 4” TIPO PESADO, FIJADO A MURO CON ABRAZADERAS. INCLUYE: CONEXIÓN A CANALÓN, CODO DE PVC DE 4", PRUEBAS, MANO DE OBRA, HERRAMIENTA Y TODOS LOS ACCESORIOS Y MATERIALES NECESARIOS PARA SU BUEN FUNCIONAMIENTO.</t>
  </si>
  <si>
    <t>UM-AA-BA-0030</t>
  </si>
  <si>
    <t>A) MURO</t>
  </si>
  <si>
    <t>B) TECHUMBRE</t>
  </si>
  <si>
    <t>C) CANCELERIA</t>
  </si>
  <si>
    <t>SUMINISTRO Y COLOCACIÓN DE PLACA PL1 DE ACERO A-36 DE 5/8", DE 25 X 35 CM, PARA FIJACIÓN DE TRABE TM1 A COLUMNA. INCLUYE: 4 ANCHAS DE VARILLA CORRUGADA DE 5/8" DESARROLLO DE ACUERDO A LAS ESPECIFICACIONES DEL PLANO, CORTES, ALINEACION, MONTAJE, SOLDADURA CLASE E7018, PREPARACIÓN Y LIMPIEZA DE LA PLACA MEDIANTE CHORREADO ABRASIVO O TÉCNICA SIMILAR PARA SU PINTADO Y TODO LO NECESARIO PARA SU CORRECTA INSTALACIÓN.</t>
  </si>
  <si>
    <t>UM-HYC-PL5/8-2535</t>
  </si>
  <si>
    <t>PZ</t>
  </si>
  <si>
    <t>M</t>
  </si>
  <si>
    <t>SUMINISTRO Y COLOCACIÓN DE PLACA PL2 DE ACERO A-36 DE 5/8", DE 30 X 45 CM, PARA FIJACIÓN DE TRABE TM2 A COLUMNA. INCLUYE: 6 ANCHAS DE VARILLA CORRUGADA DE 5/8" DESARROLLO DE ACUERDO A LAS ESPECIFICACIONES DEL PLANO, ANGULOS DE REFUERZO DE 3" X 3/8" X 20 CM,  CORTES, ALINEACION, MONTAJE, SOLDADURA CLASE E7018, PREPARACIÓN Y LIMPIEZA DE LA PLACA MEDIANTE CHORREADO ABRASIVO O TÉCNICA SIMILAR PARA SU PINTADO Y TODO LO NECESARIO PARA SU CORRECTA INSTALACIÓN.</t>
  </si>
  <si>
    <t>UM-HYC-PL5/8-3045</t>
  </si>
  <si>
    <t>SUMINISTRO, HABLITADO Y COLOCACIÓN DE PLACAS DE ACERO A-36  DE 1/2", PARA CONEXIÓN DE TM2 CON PLACA PL2, 1 PZ DE 20 X 20 CM, 1 PZ DE 14 X 20 CM Y 1 PZ TIPO MENSULA DE 11 X 15 CM  FIJADAS DE ACUERDO A LAS ESPECIFICACIONES DEL DETALLE CONEXIÓN PL2 DEL PLANO ESTRUCTURAL. INCLUYE: CORTES, ALINEACIÓN, MONTAJE, SOLDADURA CLASE E7018, PREPARACIÓN Y LIMPIEZA DE LA PLACA MEDIANTE CHORREADO ABRASIVO O TÉCNICA SIMILAR PARA SU PINTADO Y TODO LO NECESARIO PARA SU CORRECTA INSTALACIÓN.</t>
  </si>
  <si>
    <t>UM-HYC-PL1/2-LOTE</t>
  </si>
  <si>
    <t>PERFIL DE ACERO IPR 10" X 5 3/4" X 32.80 KG/M, FY=3520 KG/CM2, PARA TRABE METALICA TM1 EN CUBIERTA. INCLUYE: CORTES, MONTAJE SEGÚN ESPECIFICACIONES AISC, ALINEAMIENTO, PREPARACIÓN Y LIMPIEZA DEL METAL MEDIANTE CHORREADO ABRASIVO O TÉCNICA SIMILAR PARA SU PINTADO, SOLDADURA CLASE E7018,  Y TODO LO NECESARIO PARA SU CORRECTA INSTALACIÓN.</t>
  </si>
  <si>
    <t>UM-HYC-IPR-10534</t>
  </si>
  <si>
    <t>PERFIL DE ACERO IPR 12" X 6 1/2" X 32.80 KG/M, FY=3520 KG/CM2, PARA TRABE METALICA TM2 EN CUBIERTA. INCLUYE: CORTES, MONTAJE SEGÚN ESPECIFICACIONES AISC, ALINEAMIENTO, PREPARACIÓN Y LIMPIEZA DEL METAL MEDIANTE CHORREADO ABRASIVO O TÉCNICA SIMILAR PARA SU PINTADO, SOLDADURA CLASE E7018,  Y TODO LO NECESARIO PARA SU CORRECTA INSTALACIÓN.</t>
  </si>
  <si>
    <t>UM-HYC-IPR-12612</t>
  </si>
  <si>
    <t>PERFIL DE ACERO PTR 3" X 4" CAL 14, PARA LARGUEROS EN CUBIERTA. INCLUYE: CORTES, MONTAJE SEGÚN ESPECIFICACIONES AISC, ALINEAMIENTO, PREPARACIÓN Y LIMPIEZA DEL METAL MEDIANTE CHORREADO ABRASIVO O TÉCNICA SIMILAR PARA SU PINTADO, SOLDADURA CLASE E7018, CLIP DE ANGULO "L" DE  3" X 1/4" X 12  CM,  CON 1 TORNILLO (ESPARRAGO GRADO 5) DE 1/2", TUERCA Y RONDANA PARA  CONEXIÓN DE LARGUERO CON TM  O CLIP DE PLACA DE 1/4" DE 10 CM DE ANCHO Y UN DESARROLLO DE 14 CM, CON 1 TORNILLO (ESPARRAGO GRADO 5) DE 1/2", TUERCA Y RONDANA SOLDADA A PLACA EN ELEMENTOS DE CONCRETO, BARRENOS OBLONGOS O NORMALES (SEGÚN ESPECIFICACIONES), TAPA EN LOS EXTREMOS DE LAMINA GALVANIZADA CAL. 20  Y TODO LO NECESARIO PARA SU CORRECTA INSTALACIÓN.</t>
  </si>
  <si>
    <t>UM-HYC-LA-0030</t>
  </si>
  <si>
    <t>SUMINISTRO Y COLOCACIÓN DE PLACA DE SOLERA DE 4" X 1/4" DE 15 CM, CON DOS ANCLAS DE 3/8", AHOGADA EN TRABE DE CONCRETO, CADENA DE CERRAMIENTO O COLUMNA, PARA FIJACIÓN DE LARGUERO L1. INCLUYE:  CORTES, ALINEACION, MONTAJE, SOLDADURA CLASE E7018, PREPARACIÓN Y LIMPIEZA DE LA PLACA MEDIANTE CHORREADO ABRASIVO O TÉCNICA SIMILAR PARA SU PINTADO, Y TODO LO NECESARIO PARA SU CORRECTA INSTALACIÓN.</t>
  </si>
  <si>
    <t>UM-HYC-PLA/L1-0010</t>
  </si>
  <si>
    <t>SUMINISTRO Y APLICACIÓN DE PINTURA EPOXICA SISTEMA MACROPOXI 646 FAST CURE EPOXI COLOR BLANCO A DOS MANOS CON PISTOLA,  EN TODOS LOS ELEMENTOS METALICOS, CM1, CM2, TM1, TM2, TM3, VM1, L1, CV1, CV2, PLACAS BASES Y DE CONEXIÓN, ANGULOS, SUJETADORES. INCLUYE: PREPARACION DEL METAL DE ACUERDO A LA FICHA TÉCNICA DEL PRODUCTO, ANDAMIOS, HERRAMIENTAS Y EQUIPO, MATERIALES MENORES, MANO DE OBRA Y TODO LO NECESARIO PARA SU CORRECTA APLICACIÓN.</t>
  </si>
  <si>
    <t>UM-HYC-PIN-0010</t>
  </si>
  <si>
    <t>REALIZACIÓN DE PRUEBA DE LIQUIDOS PENETRANTES A JUNTAS O UNIONES DE ELEMENTOS METÁLICOS CON SOLDADURA (POR PERSONAL DE LABORATORIO), CONSISTENTE EN LIMPIEZA DE LA JUNTA, APLICACIÓN DE LIQUIDO PENETRANTE, APLICACIÓN DE MATERIAL ABSORVENTE O POLVO SUSPENDIDO EN UN MEDIO ACUOSO COMO REVELADOR. INCLUYE: ANDAMIOS, HERRAMIENTA, PRESENTACIÓN DE INFORME DE ACUERDO A LA NORMA ANSI/AWS D1.1. (LAS JUSTAS O UNIONES A LAS QUE SE REALIZARAN LAS PRUEBAS SE DEFINIRAN EN OBRA)</t>
  </si>
  <si>
    <t>UM-HYC-PRU-0010</t>
  </si>
  <si>
    <t>SUMINISTRO Y COLOCACIÓN DE TECHUMBRE A BASE DE PANEL METÁLICO TIPO SANDWICH PARA CUBIERTA, INYECTADO EN LINEA CONTINUA CON POLIURETANO EXPANDIDO DE ALTA DENSIDAD (40KG/M3) Y AMBAS CARAS DE ACERO GALVANIZADO PREPINTADO MODELO GLAMET DE 1 1/2" CAL 26/26. INCLUYE: CABALLETE LISO, CLOSURE, TAPAGOTERO GL DE 1"  Y 1.5" CLIP DE CUBIERTA CAPELOTE,  TORNILLOS AUTOTALADRANTES CON NEOPRENO CABEZA PINTADA PARA FIJACIÓN, MONTAJE, TRASLADOS, ELEVACIONES, SELLADOR NP1 COLOR BLANCO EN UNIONES Y TODO LO NECESARIO PARA SU CORRECTA INSTALACIÓN.</t>
  </si>
  <si>
    <t>UM-HYC-TECH-0010</t>
  </si>
  <si>
    <t>UM-IEL-LC/GALV-0010</t>
  </si>
  <si>
    <t>UM-IEL-AP-0010A</t>
  </si>
  <si>
    <t>SALIDA PARA APAGADOR SENCILLO O DE ESCALERA Y CONTROL DE VENTILADOR CON CHALUPA DE PVC. TUBO Y CONECTOR CONDUIT DE PVC. TIPO PESADO DE 13 Y 19 MM.,  INCLUYE: RANURAS, RESANES EN MUROS, GUIAS DE ACERO GALVANIZADO C. 14, CONECTOR PARA CAMBIO A TUBERIA GALVANIZADA, TUBERIA CONDUIT GALVANIZADA LIGERA CON ROSCA, MONITOR Y CONTRA TODO LO NECESARIO PARA SU CORRECTA EJECUCIÓN Y FUNCIONAMIENTO (VER PLANO ELECTRICO).</t>
  </si>
  <si>
    <t>UM-HYC-PA-0036a</t>
  </si>
  <si>
    <t>SUMINISTRO Y COLOCACION DE PUERTA DE ACCESO (P1a) DE 1.00 X 2.44 MTS. DE CANCELERIA  DE ALUMINIO ANODIZADO  NATURAL DE 3", FIJADA CON TAQUETES Y TORNILLOS SEGÚN DETALLES Y ESPECIFICACIONES DE PLANO, INCLUYE: ENDUELADO DE ALUMINIO EN LA PARTE INFERIOR Y CRISTAL  FILTRASOL DE 6MM EN LA SUPERIOR, Y MARCO FIJO DE 1.00 X 0.31 M EN LA PARTE SUPERIOR, BISAGRAS, CHAPA PHILIPS DK575, SELLADO CON SILICÓN Y SELLADOR ACRILASTIC EN MARCOS Y TODO LO NECESARIO PARA SU BUEN FUNCIONAMIENTO.</t>
  </si>
  <si>
    <t>SALIDA PARA LUMINARIA Y CONTACTO, CON CAJA DE REGISTRO Y CHALUPAS DE PVC DE 13 Y 19 MM., TUBO Y CONECTOR CONDUIT DE PVC. TIPO PESADO DE 13, 19 Y 25 MM., INCLUYE: RANURAS, RESANE EN MUROS, GUIAS DE ACERO GALVANIZADO C.14 Y TODO LO NECESARIO PARA SU CORRECTA EJECUCION (VER PLANO ELÉCTRICO).</t>
  </si>
  <si>
    <t>SALIDA PARA LUMINARIA Y CONTACTO, CON CAJA DE REGISTRO GALVANIZADA TIPO PESADO DE 4" X 4", CONDULET CAJA REGISTRO FS-1 ENTRADA DE 1/2" CON ROSCA INTERIOR O CAJA REGISTRO LL13, LB13, LR13 SERIE OVALADA SERIE 3 CON ROSCA INTERIOR, TUBERIA GALVANIZADA CONDUIT INTERMEDIA CON ROSCA, MONITOR Y CONTRA., INCLUYE: ABRAZADERA TIPO "U",  TUBO METALICO FLEXIBLE SLDX 3/8", CONECTOR RECTO Y CURVO PARA COLGANTEO, GUIAS DE ACERO GALVANIZADO C.14 Y TODO LO NECESARIO PARA SU CORRECTA EJECUCION (VER PLANO ELÉCTRICO).</t>
  </si>
  <si>
    <t>SALIDA PARA VENTILADOR DE TECHO, CON CAJA DE REGISTRO GALVANIZADA TIPO PESADO DE 4" X 4", CONDULET CAJA REGISTRO FS-1 ENTRADA DE 1/2" CON ROSCA INTERIOR O CAJA REGISTRO LL13, LB13, LR13 SERIE OVALADA SERIE 3 CON ROSCA INTERIOR, TUBERIA GALVANIZADA CONDUIT LIGERA CON ROSCA, MONITOR Y CONTRA., INCLUYE: ABRAZADERA TIPO "U", OMEGA DE VARILLA DE 3/8" PARA COLGANTEO, GUIAS DE ACERO GALVANIZADO C.14 Y TODO LO NECESARIO PARA SU CORRECTA EJECUCION (VER PLANO ELÉCTRICO).</t>
  </si>
  <si>
    <t>UM-IEL-VE/GALV-0010</t>
  </si>
  <si>
    <t>SALIDA PARA AIRE ACONDICIONADO TIPO MINI-SPLIT CON CAJA DE REGISTRO DE PVC DE 19 MM, TUBO Y CONECTOR CONDUIT DE PVC. TIPO PESADO DE 19 MM.  INCLUYE: TODO LO NECESARIO PARA SU CORRECTA EJECUCIÓN. (VER PLANO ELÉCTRICO)</t>
  </si>
  <si>
    <t>UM-IEL-AC-0010</t>
  </si>
  <si>
    <t>UM-IEL-LU/LED-0040C</t>
  </si>
  <si>
    <t>CADENA INTERIOR DE DESPLANTE TIPO CD1 DE DE 25X30 CMS. COLADO MONOLITICO CON CONCRETO F'C=250KG/CM2, ARMADA CON 4 VARILLAS DEL #4 Y EST. #2 @ 15 CM. INCLUYE: CIMBRA COMÚN, COLADO, DESCIMBRADO, CRUCE DE VARILLAS, CURADO, MANO DE OBRA, HERRAMIENTAS Y MATERIALES.</t>
  </si>
  <si>
    <t>TRAZO Y NIVELACION MANUAL PARA ESTABLECER EJES, BANCO DE NIVEL Y REFERENCIAS, INCLUYE: MATERIALES, MANO DE OBRA Y HERRAMIENTAS.</t>
  </si>
  <si>
    <t>UM-CIM-TRM-0010</t>
  </si>
  <si>
    <t>UM-CIM-EXMNB-0/2</t>
  </si>
  <si>
    <t xml:space="preserve">EXCAVACIÓN A CIELO ABIERTO, POR MEDIOS MANUALES PARA CEPAS (TIPO CAJÓN) EN CIMENTACIÓN DE EDIFICIOS DE 0 A -2.00 M, EN MATERIAL TIPO "B", INCLUYE: AFINE DE TALUD, ACARREO DENTRO Y FUERA DE LA OBRA DEL MATERIAL NO UTILIZADO PRODUCTO DE EXCAVACIÓN A 100 MTS FUERA DE LA OBRA, HERRAMIENTA Y TODO LO NECESARIO PARA SU CORRECTA </t>
  </si>
  <si>
    <t>UM-CIM-PL5-100</t>
  </si>
  <si>
    <t>UM-CIM-AC#2</t>
  </si>
  <si>
    <t>UM-CIM-AC#3</t>
  </si>
  <si>
    <t>UM-CIM-AC#4</t>
  </si>
  <si>
    <t>UM-CIM-CMPI3RA</t>
  </si>
  <si>
    <t>UM-CIM-CHO-250</t>
  </si>
  <si>
    <t>UM-CIM-ENR-TBC14</t>
  </si>
  <si>
    <t>UM-CIM-CD14#42530</t>
  </si>
  <si>
    <t>UM-CIM-RELL90%-PV</t>
  </si>
  <si>
    <t>UM-CIM-IMPASFALT</t>
  </si>
  <si>
    <t>UM-EST-CIACMT16</t>
  </si>
  <si>
    <t>UM-EST-CIATVT16</t>
  </si>
  <si>
    <t>CIMBRA ACABADO APARENTE EN TRABES O VIGAS CON TRIPLAY DE PINO DE PRIMERA DE 16 MM., SUPERFICIE LIMPIA, LIBRE DE SOBRANTE Y RESANE DE HUECOS INCLUYE:  MATERIALES, ACARREOS, CORTES, DESPERDICIOS, HABILITADO, CIMBRADO, DESCIMBRADO, MANO DE OBRA, EQUIPO, HERRAMIENTA, CHAFLANES Y FRENTES</t>
  </si>
  <si>
    <t>CIMBRA ACABADO APARENTE EN COLUMNAS Y MUROS CON TRIPLAY DE PINO DE PRIMERA DE 16MM. INCLUYE:  MATERIALES, ACARREOS, CORTES, DESPERDICIOS, HABILITADO, CIMBRADO, DESCIMBRA, MANO DE OBRA, EQUIPO, HERRAMIENTA Y CHAFLANES</t>
  </si>
  <si>
    <t>UM-EST-AC#3</t>
  </si>
  <si>
    <t>UM-EST-AC#4</t>
  </si>
  <si>
    <t>UM-EST-AC#5</t>
  </si>
  <si>
    <t>UM-EST-AC#6</t>
  </si>
  <si>
    <t>ACERO DE REFUERZO EN ESTRUCTURAS CON VARILLA DEL #3 F'Y=4200KG/CM2 INCLUYE: SUMINISTRO, HABILITADO, ARMADO, TRASLAPES, GANCHOS, ESCUADRAS, (VER DETALLES ADICIONALES DE REFUERZO EN PLANOS ESTRUCTURALES), SILLETAS Y DESPERDICIOS.</t>
  </si>
  <si>
    <t>UM-EST-CHO-250</t>
  </si>
  <si>
    <t>UM-AA-CD212543</t>
  </si>
  <si>
    <t>CADENA INTERMEDIA O DE CERRAMIENTO TIPO CC1 DE CONCRETO ARMADO F´C=250KG/CM2 DE  21X25 CMS, ARMADO CON 4 VARILLAS DEL #3 F´Y=4200 KG/CM2 Y ESTRIBOS DEL  #2, 6 a 10 Y  @17 CM EN AMBOS SENTIDOS. INCLUYE: CIMBRA COMÚN, COLADO, DESCIMBRADO, CRUCE DE VARILLAS, CURADO, MANO DE OBRA, HERRAMIENTAS Y MATERIALES.</t>
  </si>
  <si>
    <t>UM-AA-CD141023</t>
  </si>
  <si>
    <t>UM-AA-K0141543</t>
  </si>
  <si>
    <t>CASTILLO DE CONCRETO K0 F´C= 250KG/CM2 DE 14x15 CMS. ARMADO CON 4 VARILLAS DEL No. 3 F´Y=4200KG/CM2 Y ESTRIBOS DEL #2, 6 @ 10, @ 20 CMS. INCLUYE: CIMBRA COMÚN, DESCIMBRADO Y CRUCES DE VARILLAS, ANCLAJE, ESCUADRAS,  MANO DE OBRA, HERRAMIENTA Y MATERIALES.</t>
  </si>
  <si>
    <t>UM-AA-K1202144</t>
  </si>
  <si>
    <t>CASTILLO DE CONCRETO K1 Ó KS1 F´C= 250KG/CM2 DE 20x21 CM DE SECCIÓN, ARMADO CON 4 VARILLAS DEL No. 4 F´Y=4200KG/CM2 Y ESTRIBOS DEL #2, 6 @ 10, @ 17 CM. INCLUYE: CIMBRA COMÚN, DESCIMBRADO Y CRUCES DE VARILLAS, ANCLAJE, ESCUADRAS,  MANO DE OBRA, HERRAMIENTA Y MATERIALES.</t>
  </si>
  <si>
    <t>UM-AA-K3203044</t>
  </si>
  <si>
    <t>CASTILLO DE CONCRETO  K3 Ó KS3 F´C=250KG/CM2 DE 20X30 CM. DE SECCIÓN, ARMADO CON 4 VARILLAS DEL #4 FY=4200KG/CM2 Y ESTRIBOS DEL #2, 6@10, @ 17 CMS. INCLUYE: CIMBRA COMÚN, DESCIMBRADO, CRUCE DE VARILLAS, ANCLAJE, ESCUADRAS, MANO DE OBRA, HERRAMIENTA Y MATERIALES.</t>
  </si>
  <si>
    <t>UM-AA-MTRC14</t>
  </si>
  <si>
    <t>UM-AA-MTRC21</t>
  </si>
  <si>
    <t>MURO DE TABIQUE DE BARRO ROJO RECOCIDO 7X14X28 CM. DE 14 CM. DE ESPESOR, A DIFERENTES ALTURAS, EN HILADAS A PLOMO Y A NIVEL JUNTEADO CON MORTERO ( CEMENTO PARA ALBAÑILERIA) - ARENA PROPORCIÓN 1:3,  ACABADO COMÚN. INCLUYE: ANDAMIOS ELEVACIONES A UNA ALTURA DE HASTA 5 M, MANO DE OBRA, HERRAMIENTA Y MATERIALES.</t>
  </si>
  <si>
    <t>MURO DE TABIQUE DE BARRO ROJO RECOCIDO 7X14X28 CM. DE 21 CM. DE ESPESOR, A DIFERENTES ALTURAS, EN HILADAS A PLOMO Y A NIVEL JUNTEADO CON MORTERO ( CEMENTO PARA ALBAÑILERIA) - ARENA PROPORCIÓN 1:3,  ACABADO COMÚN. INCLUYE: ANDAMIOS ELEVACIONES A UNA ALTURA DE HASTA 5 M, MANO DE OBRA, HERRAMIENTA Y MATERIALES.</t>
  </si>
  <si>
    <t>UM-AA-PS1CL18</t>
  </si>
  <si>
    <t>SEPARACIÓN ENTRE CASTILLOS-COLUMNAS-MUROS CON PLACA DE POLIESTIRENO DE 1"., CANAL DE LÁMINA CALIBRE 18, CON 2 TAQUETES DE EXPANSIÓN  1/4" DE DIÁMETRO @ 50 CM. VERTICALES (VER DETALLE EN PLANO), INCLUYE: MANO DE OBRA, HERRAMIENTA Y MATERIALES.</t>
  </si>
  <si>
    <t>UM-AA-FC4200</t>
  </si>
  <si>
    <t xml:space="preserve">LA TERMINACIÓN DE LOS LABORATORIOS DE ICTIOLOGÍA, BIOLOGÍA PESQUERA Y DINÁMICA COSTERA, CAMPUS PUERTO ÁNGEL, CONSTA DE LA CONSTRUCCIÓN DE UN SEGUNDO NIVEL DE 211.07 M2, DISTRIBUIDOS EN 60.87 M2 PARA EL LABORATORIO DE ICTIOLOGÍA, 59.35 M2 PARA EL LABORATORIO DE BIOLOGÍA PESQUERA, 49.46M2 PARA EL LABORATORIO DE DINÁMICA COSTERA, 23.14 M2 PARA PASILLOS Y 18.25 M2 PARA ESCALERAS. LA ESTRUCTURA ESTÁ CONFORMADA POR MUROS, COLUMNAS, CASTILLOS, TRABES Y RAMPA PARA ESCALERA DE CONCRETO HIDRÁULICO; ESTRUCTURA METÁLICA CON TRABES, VIGAS, LARGUEROS, CONTRAVIENTO Y CONTRAFLAMBEO PARA TECHUMBRE A BASE DE PANEL METÁLICO TIPO SÁNDWICH; MUROS DE TABIQUE ROJO COMÚN, APLANADO EN INTERIOR Y EXTERIOR, ACABADOS CON SELLADOR Y PINTURA VINÍLICA, LOSETA EN FIRME, CANCELERÍA DE ALUMINIO EN PUERTAS Y VENTANAS, INSTALACIÓN ELÉCTRICA Y RED, EN LA UNIVERSIDAD DEL MAR. </t>
  </si>
  <si>
    <t>SUMINISTRO Y APLICACIÓN DE IMPERMEABILIZANTE ASFÁLTICO  BASE SOLVENTE MARCA FESTER, IMPERQUIMIA O SIMILAR, EN TÉRMINOS DEL ART  193 ÚLTIMO PÁRRAFO DEL RLOPSRM, APLICADO DE MANERA SUPLETORIA, EN CADENA DE ZOCLO Y/O CADENA DE DESPLANTE TRES CARAS Y DOS HILADAS DE TABIQUE EN INTERIOR Y EXTERIOR, INCLUYE: MATERIALES, MANO DE OBRA, ACARREOS, DESPERDICIOS Y LIMPIEZA.</t>
  </si>
  <si>
    <t>SUMINISTRO Y COLOCACIÓN DE LOSETA CERÁMICA ANTIDERRAPANTE DE PRIMERA CALIDAD MARCA, INTERCERAMIC LINEA MAXIMA NIQUEL 30X30 CM O SIMILAR, EN TÉRMINOS DEL ART  193 ÚLTIMO PÁRRAFO DEL RLOPSRM, APLICADO DE MANERA SUPLETORIA, ASENTADA CON MORTERO: CEMENTO-ARENA PROPORCIÓN 1:4, A HUESO. INCLUYE: EMBOQUILLADO COLOR A DEFINIR EN OBRA, CORTES RECTOS A 45°, REMATES, DESPERDICIOS, LIMPIEZA DEL ÁREA DE TRABAJO Y RETIRO DE SOBRANTES FUERA DE LA OBRA.</t>
  </si>
  <si>
    <t>SUMINISTRO Y COLOCACIÓN DE LUMINARIA DE SOBREPONER LED 2X28W MOD MONTISI IV LTLLED-2282- 4100°K BLANCO FRIO BASE G5X2 MARCA TECNOLITE CON LAMPARA 2 x T5D120-LED/20W O SIMILAR, EN TÉRMINOS DEL ART  193 ÚLTIMO PÁRRAFO DEL RLOPSRM, APLICADO DE MANERA SUPLETORIA,  INCLUYE: CABLEADO AL TABLERO CON CONDUCTOR CALIBRE  No. 12 AWG. TIPO THW. MARCA CONDUMEX, MATERIAL PARA COLGANTEO A BASE DE VARILLA ROSCADA DE 1/4", FIJACIÓN A ESTRUCTURA METÁLICA, TUBO FLEXIBLE SLDX 3/8" CON CONECTOR RECTO Y CURVO EN LOS EXTREMOS RESPECTIVOS,  CONEXIONES, APAGADORES, MISCELÁNEOS, PRUEBAS Y TODO LO NECESARIO PARA SU BUEN FUNCIONAMIENTO.</t>
  </si>
  <si>
    <t xml:space="preserve">SUMINISTRO Y COLOCACIÓN DE CONTACTO DOBLES TIPO DÚPLEX POLARIZADOS, CON POLO DE TIERRA FISICA A 127 VOLTS, MARCA ARROW HART O SIMILAR, EN TÉRMINOS DEL ART  193 ÚLTIMO PÁRRAFO DEL RLOPSRM, APLICADO DE MANERA SUPLETORIA. INCLUYE:  TAPA REALZADA, CABLEADO, CONDUCTOR CALIBRE No. 12 AWG. TIPO THW. MARCA CONDUMEX, CONEXIONES, PRUEBAS Y MISCELÁNEOS.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</si>
</sst>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quot;$&quot;* #,##0.00_-;\-&quot;$&quot;* #,##0.00_-;_-&quot;$&quot;* &quot;-&quot;??_-;_-@_-"/>
    <numFmt numFmtId="165" formatCode="_(&quot;$&quot;* #,##0.00_);_(&quot;$&quot;* \(#,##0.00\);_(&quot;$&quot;* &quot;-&quot;??_);_(@_)"/>
    <numFmt numFmtId="166" formatCode="_-[$$-80A]* #,##0.00_-;\-[$$-80A]* #,##0.00_-;_-[$$-80A]* &quot;-&quot;??_-;_-@_-"/>
    <numFmt numFmtId="167" formatCode="&quot;$&quot;#,##0.00"/>
    <numFmt numFmtId="168" formatCode="0.0000"/>
    <numFmt numFmtId="169" formatCode="[$$-80A]#,##0.00"/>
  </numFmts>
  <fonts count="17" x14ac:knownFonts="1">
    <font>
      <sz val="11"/>
      <color theme="1"/>
      <name val="Calibri"/>
      <family val="2"/>
      <scheme val="minor"/>
    </font>
    <font>
      <sz val="10"/>
      <name val="Arial"/>
      <family val="2"/>
    </font>
    <font>
      <b/>
      <sz val="12"/>
      <name val="Calibri"/>
      <family val="2"/>
      <scheme val="minor"/>
    </font>
    <font>
      <sz val="11"/>
      <name val="Calibri"/>
      <family val="2"/>
      <scheme val="minor"/>
    </font>
    <font>
      <b/>
      <sz val="11"/>
      <name val="Calibri"/>
      <family val="2"/>
      <scheme val="minor"/>
    </font>
    <font>
      <sz val="10"/>
      <name val="Calibri"/>
      <family val="2"/>
      <scheme val="minor"/>
    </font>
    <font>
      <sz val="10"/>
      <color theme="1"/>
      <name val="Calibri"/>
      <family val="2"/>
      <scheme val="minor"/>
    </font>
    <font>
      <b/>
      <sz val="20"/>
      <color theme="1"/>
      <name val="Calibri"/>
      <family val="2"/>
      <scheme val="minor"/>
    </font>
    <font>
      <i/>
      <sz val="12"/>
      <color theme="1"/>
      <name val="Calibri"/>
      <family val="2"/>
      <scheme val="minor"/>
    </font>
    <font>
      <b/>
      <sz val="14"/>
      <color theme="1"/>
      <name val="Calibri"/>
      <family val="2"/>
      <scheme val="minor"/>
    </font>
    <font>
      <b/>
      <sz val="10"/>
      <name val="Arial"/>
      <family val="2"/>
    </font>
    <font>
      <i/>
      <sz val="10"/>
      <name val="Calibri"/>
      <family val="2"/>
      <scheme val="minor"/>
    </font>
    <font>
      <sz val="11"/>
      <color theme="1"/>
      <name val="Calibri"/>
      <family val="2"/>
      <scheme val="minor"/>
    </font>
    <font>
      <i/>
      <sz val="11"/>
      <color theme="1"/>
      <name val="Calibri"/>
      <family val="2"/>
      <scheme val="minor"/>
    </font>
    <font>
      <sz val="20"/>
      <color theme="1"/>
      <name val="Calibri"/>
      <family val="2"/>
      <scheme val="minor"/>
    </font>
    <font>
      <sz val="14"/>
      <color theme="1"/>
      <name val="Calibri"/>
      <family val="2"/>
      <scheme val="minor"/>
    </font>
    <font>
      <sz val="12"/>
      <name val="Calibri"/>
      <family val="2"/>
      <scheme val="minor"/>
    </font>
  </fonts>
  <fills count="4">
    <fill>
      <patternFill patternType="none"/>
    </fill>
    <fill>
      <patternFill patternType="gray125"/>
    </fill>
    <fill>
      <patternFill patternType="solid">
        <fgColor indexed="55"/>
        <bgColor indexed="64"/>
      </patternFill>
    </fill>
    <fill>
      <patternFill patternType="solid">
        <fgColor theme="7" tint="0.59999389629810485"/>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double">
        <color indexed="64"/>
      </right>
      <top/>
      <bottom style="hair">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9">
    <xf numFmtId="0" fontId="0" fillId="0" borderId="0"/>
    <xf numFmtId="0" fontId="1" fillId="0" borderId="0"/>
    <xf numFmtId="0" fontId="1" fillId="0" borderId="0"/>
    <xf numFmtId="164" fontId="1" fillId="0" borderId="0" applyFont="0" applyFill="0" applyBorder="0" applyAlignment="0" applyProtection="0"/>
    <xf numFmtId="0" fontId="1" fillId="0" borderId="0"/>
    <xf numFmtId="43" fontId="1" fillId="0" borderId="0" applyFont="0" applyFill="0" applyBorder="0" applyAlignment="0" applyProtection="0"/>
    <xf numFmtId="0" fontId="12" fillId="0" borderId="0"/>
    <xf numFmtId="0" fontId="12" fillId="0" borderId="0"/>
    <xf numFmtId="43" fontId="1" fillId="0" borderId="0" applyFont="0" applyFill="0" applyBorder="0" applyAlignment="0" applyProtection="0"/>
  </cellStyleXfs>
  <cellXfs count="94">
    <xf numFmtId="0" fontId="0" fillId="0" borderId="0" xfId="0"/>
    <xf numFmtId="0" fontId="5" fillId="0" borderId="0" xfId="2" applyFont="1"/>
    <xf numFmtId="0" fontId="4" fillId="0" borderId="0" xfId="2" applyFont="1"/>
    <xf numFmtId="0" fontId="3" fillId="0" borderId="0" xfId="2" applyFont="1"/>
    <xf numFmtId="0" fontId="4" fillId="0" borderId="0" xfId="2" applyFont="1" applyAlignment="1">
      <alignment horizontal="center"/>
    </xf>
    <xf numFmtId="164" fontId="4" fillId="0" borderId="10" xfId="3" applyNumberFormat="1" applyFont="1" applyBorder="1" applyAlignment="1">
      <alignment horizontal="center" vertical="center"/>
    </xf>
    <xf numFmtId="164" fontId="4" fillId="0" borderId="11" xfId="3" applyNumberFormat="1" applyFont="1" applyBorder="1" applyAlignment="1">
      <alignment horizontal="center" vertical="center"/>
    </xf>
    <xf numFmtId="0" fontId="4" fillId="0" borderId="0" xfId="2" applyFont="1" applyAlignment="1">
      <alignment vertical="center"/>
    </xf>
    <xf numFmtId="0" fontId="3" fillId="0" borderId="0" xfId="2" applyFont="1" applyAlignment="1">
      <alignment vertical="center"/>
    </xf>
    <xf numFmtId="0" fontId="4" fillId="0" borderId="0" xfId="2" applyFont="1" applyAlignment="1">
      <alignment horizontal="right" vertical="center"/>
    </xf>
    <xf numFmtId="165" fontId="4" fillId="0" borderId="0" xfId="3" applyNumberFormat="1" applyFont="1" applyBorder="1" applyAlignment="1">
      <alignment horizontal="center" vertical="center"/>
    </xf>
    <xf numFmtId="165" fontId="4" fillId="0" borderId="12" xfId="3" applyNumberFormat="1" applyFont="1" applyBorder="1" applyAlignment="1">
      <alignment horizontal="center" vertical="center"/>
    </xf>
    <xf numFmtId="165" fontId="4" fillId="0" borderId="10" xfId="3" applyNumberFormat="1" applyFont="1" applyBorder="1" applyAlignment="1">
      <alignment horizontal="center" vertical="center"/>
    </xf>
    <xf numFmtId="0" fontId="1" fillId="0" borderId="0" xfId="2" applyFont="1"/>
    <xf numFmtId="0" fontId="10" fillId="0" borderId="0" xfId="2" applyFont="1" applyAlignment="1">
      <alignment horizontal="right"/>
    </xf>
    <xf numFmtId="0" fontId="5" fillId="0" borderId="6" xfId="1" applyFont="1" applyBorder="1"/>
    <xf numFmtId="0" fontId="5" fillId="0" borderId="8" xfId="1" applyFont="1" applyBorder="1" applyAlignment="1">
      <alignment horizontal="center" vertical="top"/>
    </xf>
    <xf numFmtId="0" fontId="5" fillId="0" borderId="8" xfId="1" applyFont="1" applyBorder="1"/>
    <xf numFmtId="0" fontId="5" fillId="0" borderId="9" xfId="1" applyFont="1" applyBorder="1"/>
    <xf numFmtId="0" fontId="5" fillId="3" borderId="4" xfId="6" applyFont="1" applyFill="1" applyBorder="1" applyAlignment="1">
      <alignment horizontal="center" vertical="center"/>
    </xf>
    <xf numFmtId="0" fontId="5" fillId="3" borderId="4" xfId="6" applyFont="1" applyFill="1" applyBorder="1" applyAlignment="1">
      <alignment vertical="center"/>
    </xf>
    <xf numFmtId="166" fontId="5" fillId="3" borderId="5" xfId="6" applyNumberFormat="1" applyFont="1" applyFill="1" applyBorder="1" applyAlignment="1">
      <alignment horizontal="center" vertical="center"/>
    </xf>
    <xf numFmtId="0" fontId="5" fillId="0" borderId="3" xfId="6" applyNumberFormat="1" applyFont="1" applyFill="1" applyBorder="1" applyAlignment="1">
      <alignment horizontal="justify" vertical="center"/>
    </xf>
    <xf numFmtId="0" fontId="5" fillId="0" borderId="4" xfId="6" applyFont="1" applyFill="1" applyBorder="1" applyAlignment="1">
      <alignment horizontal="center" vertical="center"/>
    </xf>
    <xf numFmtId="0" fontId="5" fillId="0" borderId="4" xfId="6" applyFont="1" applyFill="1" applyBorder="1" applyAlignment="1">
      <alignment vertical="center"/>
    </xf>
    <xf numFmtId="166" fontId="5" fillId="0" borderId="5" xfId="6" applyNumberFormat="1" applyFont="1" applyFill="1" applyBorder="1" applyAlignment="1">
      <alignment horizontal="center" vertical="center"/>
    </xf>
    <xf numFmtId="0" fontId="5" fillId="0" borderId="2" xfId="6" applyFont="1" applyFill="1" applyBorder="1" applyAlignment="1">
      <alignment horizontal="center" vertical="center"/>
    </xf>
    <xf numFmtId="0" fontId="5" fillId="0" borderId="2" xfId="6" applyFont="1" applyFill="1" applyBorder="1" applyAlignment="1">
      <alignment vertical="center"/>
    </xf>
    <xf numFmtId="0" fontId="5" fillId="0" borderId="8" xfId="6" applyFont="1" applyFill="1" applyBorder="1" applyAlignment="1">
      <alignment vertical="center"/>
    </xf>
    <xf numFmtId="0" fontId="6" fillId="0" borderId="3" xfId="6" applyNumberFormat="1" applyFont="1" applyFill="1" applyBorder="1" applyAlignment="1">
      <alignment horizontal="justify" vertical="center"/>
    </xf>
    <xf numFmtId="0" fontId="6" fillId="0" borderId="4" xfId="6" applyFont="1" applyFill="1" applyBorder="1" applyAlignment="1">
      <alignment horizontal="center" vertical="center"/>
    </xf>
    <xf numFmtId="0" fontId="11" fillId="3" borderId="4" xfId="6" applyFont="1" applyFill="1" applyBorder="1" applyAlignment="1">
      <alignment horizontal="left" vertical="center"/>
    </xf>
    <xf numFmtId="0" fontId="6" fillId="0" borderId="2" xfId="6" applyFont="1" applyFill="1" applyBorder="1" applyAlignment="1">
      <alignment horizontal="center" vertical="center"/>
    </xf>
    <xf numFmtId="0" fontId="6" fillId="0" borderId="3" xfId="6" applyNumberFormat="1" applyFont="1" applyFill="1" applyBorder="1" applyAlignment="1">
      <alignment horizontal="justify" vertical="center" wrapText="1"/>
    </xf>
    <xf numFmtId="0" fontId="5" fillId="0" borderId="3" xfId="6" applyFont="1" applyFill="1" applyBorder="1" applyAlignment="1">
      <alignment horizontal="justify" vertical="center" wrapText="1"/>
    </xf>
    <xf numFmtId="0" fontId="5" fillId="0" borderId="3" xfId="6" applyNumberFormat="1" applyFont="1" applyFill="1" applyBorder="1" applyAlignment="1">
      <alignment horizontal="justify" vertical="center" wrapText="1"/>
    </xf>
    <xf numFmtId="0" fontId="5" fillId="0" borderId="4" xfId="6" applyNumberFormat="1" applyFont="1" applyFill="1" applyBorder="1" applyAlignment="1">
      <alignment horizontal="justify" vertical="center"/>
    </xf>
    <xf numFmtId="0" fontId="5" fillId="0" borderId="8" xfId="1" applyFont="1" applyFill="1" applyBorder="1"/>
    <xf numFmtId="0" fontId="5" fillId="0" borderId="2" xfId="0" applyFont="1" applyFill="1" applyBorder="1" applyAlignment="1">
      <alignment horizontal="center" vertical="center"/>
    </xf>
    <xf numFmtId="0" fontId="5" fillId="0" borderId="3" xfId="0" applyFont="1" applyFill="1" applyBorder="1" applyAlignment="1">
      <alignment horizontal="justify" vertical="center"/>
    </xf>
    <xf numFmtId="0" fontId="5" fillId="0" borderId="3" xfId="6" applyFont="1" applyBorder="1" applyAlignment="1">
      <alignment horizontal="justify" vertical="center"/>
    </xf>
    <xf numFmtId="0" fontId="5" fillId="0" borderId="4" xfId="6" applyFont="1" applyBorder="1" applyAlignment="1">
      <alignment horizontal="center" vertical="center"/>
    </xf>
    <xf numFmtId="0" fontId="5" fillId="0" borderId="4" xfId="6" applyFont="1" applyBorder="1" applyAlignment="1">
      <alignment vertical="center"/>
    </xf>
    <xf numFmtId="0" fontId="5" fillId="0" borderId="2" xfId="6" applyFont="1" applyBorder="1" applyAlignment="1">
      <alignment horizontal="center" vertical="center"/>
    </xf>
    <xf numFmtId="168" fontId="5" fillId="0" borderId="3" xfId="6" applyNumberFormat="1" applyFont="1" applyFill="1" applyBorder="1" applyAlignment="1">
      <alignment horizontal="center" vertical="center"/>
    </xf>
    <xf numFmtId="0" fontId="4" fillId="0" borderId="0" xfId="2" applyFont="1" applyAlignment="1">
      <alignment horizontal="left" vertical="center"/>
    </xf>
    <xf numFmtId="0" fontId="3" fillId="0" borderId="0" xfId="6" applyFont="1" applyFill="1"/>
    <xf numFmtId="0" fontId="12" fillId="0" borderId="0" xfId="6" applyFont="1"/>
    <xf numFmtId="0" fontId="16" fillId="2" borderId="1" xfId="1" applyFont="1" applyFill="1" applyBorder="1" applyAlignment="1">
      <alignment horizontal="center" vertical="center"/>
    </xf>
    <xf numFmtId="0" fontId="11" fillId="3" borderId="7" xfId="1" applyFont="1" applyFill="1" applyBorder="1" applyAlignment="1">
      <alignment horizontal="justify" vertical="top" wrapText="1"/>
    </xf>
    <xf numFmtId="0" fontId="12" fillId="0" borderId="0" xfId="6" applyFont="1" applyFill="1" applyBorder="1"/>
    <xf numFmtId="166" fontId="12" fillId="0" borderId="0" xfId="6" applyNumberFormat="1" applyFont="1"/>
    <xf numFmtId="0" fontId="12" fillId="0" borderId="0" xfId="6" applyFont="1" applyFill="1"/>
    <xf numFmtId="0" fontId="5" fillId="3" borderId="3" xfId="6" applyFont="1" applyFill="1" applyBorder="1" applyAlignment="1">
      <alignment horizontal="justify" vertical="center" wrapText="1"/>
    </xf>
    <xf numFmtId="0" fontId="11" fillId="3" borderId="3" xfId="6" applyFont="1" applyFill="1" applyBorder="1" applyAlignment="1">
      <alignment horizontal="left" vertical="center" wrapText="1"/>
    </xf>
    <xf numFmtId="166" fontId="11" fillId="3" borderId="5" xfId="6" applyNumberFormat="1" applyFont="1" applyFill="1" applyBorder="1" applyAlignment="1">
      <alignment horizontal="left" vertical="center"/>
    </xf>
    <xf numFmtId="0" fontId="5" fillId="3" borderId="3" xfId="6" applyFont="1" applyFill="1" applyBorder="1" applyAlignment="1">
      <alignment horizontal="left" vertical="center" wrapText="1"/>
    </xf>
    <xf numFmtId="0" fontId="5" fillId="0" borderId="3" xfId="6" applyFont="1" applyFill="1" applyBorder="1" applyAlignment="1">
      <alignment horizontal="left" vertical="center" wrapText="1"/>
    </xf>
    <xf numFmtId="0" fontId="11" fillId="0" borderId="7" xfId="1" applyFont="1" applyBorder="1" applyAlignment="1">
      <alignment horizontal="justify" vertical="top" wrapText="1"/>
    </xf>
    <xf numFmtId="0" fontId="5" fillId="3" borderId="4" xfId="6" applyFont="1" applyFill="1" applyBorder="1" applyAlignment="1">
      <alignment horizontal="justify" vertical="center" wrapText="1"/>
    </xf>
    <xf numFmtId="167" fontId="3" fillId="0" borderId="0" xfId="6" applyNumberFormat="1" applyFont="1"/>
    <xf numFmtId="164" fontId="12" fillId="0" borderId="0" xfId="6" applyNumberFormat="1" applyFont="1"/>
    <xf numFmtId="168" fontId="12" fillId="0" borderId="0" xfId="6" applyNumberFormat="1" applyFont="1"/>
    <xf numFmtId="168" fontId="16" fillId="2" borderId="1" xfId="1" applyNumberFormat="1" applyFont="1" applyFill="1" applyBorder="1" applyAlignment="1">
      <alignment horizontal="center" vertical="center"/>
    </xf>
    <xf numFmtId="168" fontId="5" fillId="3" borderId="3" xfId="6" applyNumberFormat="1" applyFont="1" applyFill="1" applyBorder="1" applyAlignment="1">
      <alignment horizontal="center" vertical="center"/>
    </xf>
    <xf numFmtId="168" fontId="5" fillId="0" borderId="3" xfId="6" applyNumberFormat="1" applyFont="1" applyFill="1" applyBorder="1" applyAlignment="1">
      <alignment horizontal="center" vertical="center" wrapText="1"/>
    </xf>
    <xf numFmtId="168" fontId="6" fillId="0" borderId="3" xfId="6" applyNumberFormat="1" applyFont="1" applyFill="1" applyBorder="1" applyAlignment="1">
      <alignment horizontal="center" vertical="center"/>
    </xf>
    <xf numFmtId="168" fontId="11" fillId="3" borderId="3" xfId="6" applyNumberFormat="1" applyFont="1" applyFill="1" applyBorder="1" applyAlignment="1">
      <alignment horizontal="left" vertical="center"/>
    </xf>
    <xf numFmtId="168" fontId="5" fillId="3" borderId="4" xfId="6" applyNumberFormat="1" applyFont="1" applyFill="1" applyBorder="1" applyAlignment="1">
      <alignment horizontal="center" vertical="center"/>
    </xf>
    <xf numFmtId="168" fontId="5" fillId="0" borderId="3" xfId="6" applyNumberFormat="1" applyFont="1" applyBorder="1" applyAlignment="1">
      <alignment horizontal="center" vertical="center"/>
    </xf>
    <xf numFmtId="168" fontId="5" fillId="0" borderId="7" xfId="1" applyNumberFormat="1" applyFont="1" applyBorder="1" applyAlignment="1">
      <alignment horizontal="center"/>
    </xf>
    <xf numFmtId="168" fontId="5" fillId="3" borderId="4" xfId="6" applyNumberFormat="1" applyFont="1" applyFill="1" applyBorder="1" applyAlignment="1">
      <alignment vertical="center"/>
    </xf>
    <xf numFmtId="168" fontId="5" fillId="0" borderId="4" xfId="6" applyNumberFormat="1" applyFont="1" applyFill="1" applyBorder="1" applyAlignment="1">
      <alignment horizontal="center" vertical="center"/>
    </xf>
    <xf numFmtId="168" fontId="5" fillId="0" borderId="4" xfId="6" applyNumberFormat="1" applyFont="1" applyFill="1" applyBorder="1" applyAlignment="1">
      <alignment horizontal="center" vertical="center" wrapText="1"/>
    </xf>
    <xf numFmtId="168" fontId="11" fillId="3" borderId="4" xfId="6" applyNumberFormat="1" applyFont="1" applyFill="1" applyBorder="1" applyAlignment="1">
      <alignment horizontal="left" vertical="center"/>
    </xf>
    <xf numFmtId="168" fontId="5" fillId="0" borderId="4" xfId="6" applyNumberFormat="1" applyFont="1" applyBorder="1" applyAlignment="1">
      <alignment horizontal="center" vertical="center"/>
    </xf>
    <xf numFmtId="168" fontId="5" fillId="0" borderId="8" xfId="1" applyNumberFormat="1" applyFont="1" applyBorder="1"/>
    <xf numFmtId="168" fontId="12" fillId="0" borderId="0" xfId="6" applyNumberFormat="1" applyFont="1" applyFill="1" applyBorder="1"/>
    <xf numFmtId="4" fontId="12" fillId="0" borderId="0" xfId="6" applyNumberFormat="1" applyFont="1"/>
    <xf numFmtId="169" fontId="12" fillId="0" borderId="0" xfId="6" applyNumberFormat="1" applyFont="1" applyAlignment="1">
      <alignment horizontal="right"/>
    </xf>
    <xf numFmtId="169" fontId="12" fillId="0" borderId="0" xfId="6" applyNumberFormat="1" applyFont="1" applyFill="1" applyBorder="1" applyAlignment="1">
      <alignment horizontal="right"/>
    </xf>
    <xf numFmtId="169" fontId="12" fillId="0" borderId="0" xfId="6" applyNumberFormat="1" applyFont="1" applyFill="1" applyAlignment="1">
      <alignment horizontal="right"/>
    </xf>
    <xf numFmtId="169" fontId="5" fillId="3" borderId="5" xfId="6" applyNumberFormat="1" applyFont="1" applyFill="1" applyBorder="1" applyAlignment="1">
      <alignment horizontal="right" vertical="center"/>
    </xf>
    <xf numFmtId="169" fontId="3" fillId="0" borderId="0" xfId="6" applyNumberFormat="1" applyFont="1" applyFill="1" applyBorder="1" applyAlignment="1">
      <alignment horizontal="right"/>
    </xf>
    <xf numFmtId="0" fontId="4" fillId="0" borderId="0" xfId="2" applyFont="1" applyAlignment="1">
      <alignment horizontal="left" vertical="center"/>
    </xf>
    <xf numFmtId="0" fontId="7" fillId="0" borderId="0" xfId="0" applyFont="1" applyAlignment="1">
      <alignment horizontal="center"/>
    </xf>
    <xf numFmtId="0" fontId="13" fillId="0" borderId="0" xfId="0" applyFont="1" applyAlignment="1">
      <alignment horizontal="center"/>
    </xf>
    <xf numFmtId="0" fontId="9" fillId="0" borderId="0" xfId="0" applyFont="1" applyAlignment="1">
      <alignment horizontal="center" vertical="center" wrapText="1"/>
    </xf>
    <xf numFmtId="0" fontId="2" fillId="0" borderId="0" xfId="2" applyFont="1" applyAlignment="1">
      <alignment horizontal="left" vertical="center" wrapText="1"/>
    </xf>
    <xf numFmtId="0" fontId="3" fillId="0" borderId="0" xfId="0" applyFont="1" applyAlignment="1">
      <alignment horizontal="justify" wrapText="1"/>
    </xf>
    <xf numFmtId="0" fontId="0" fillId="0" borderId="0" xfId="6" applyFont="1" applyAlignment="1">
      <alignment horizontal="left" wrapText="1"/>
    </xf>
    <xf numFmtId="0" fontId="15" fillId="0" borderId="0" xfId="6" applyFont="1" applyAlignment="1">
      <alignment horizontal="center" wrapText="1"/>
    </xf>
    <xf numFmtId="0" fontId="8" fillId="0" borderId="0" xfId="6" applyFont="1" applyAlignment="1">
      <alignment horizontal="center"/>
    </xf>
    <xf numFmtId="0" fontId="14" fillId="0" borderId="0" xfId="6" applyFont="1" applyAlignment="1">
      <alignment horizontal="center"/>
    </xf>
  </cellXfs>
  <cellStyles count="9">
    <cellStyle name="Millares 2 2 3" xfId="5"/>
    <cellStyle name="Millares 2 2 3 2" xfId="8"/>
    <cellStyle name="Moneda 3" xfId="3"/>
    <cellStyle name="Normal" xfId="0" builtinId="0"/>
    <cellStyle name="Normal 2" xfId="2"/>
    <cellStyle name="Normal 2 2 2" xfId="4"/>
    <cellStyle name="Normal 2_CAT._DE_CPTOS._EDIF._DE_9_AUL._DE_2_NIVS." xfId="1"/>
    <cellStyle name="Normal 6" xfId="7"/>
    <cellStyle name="Normal 7"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390525</xdr:colOff>
      <xdr:row>0</xdr:row>
      <xdr:rowOff>180975</xdr:rowOff>
    </xdr:from>
    <xdr:to>
      <xdr:col>1</xdr:col>
      <xdr:colOff>485775</xdr:colOff>
      <xdr:row>3</xdr:row>
      <xdr:rowOff>171450</xdr:rowOff>
    </xdr:to>
    <xdr:pic>
      <xdr:nvPicPr>
        <xdr:cNvPr id="2" name="Imagen 1">
          <a:extLst>
            <a:ext uri="{FF2B5EF4-FFF2-40B4-BE49-F238E27FC236}">
              <a16:creationId xmlns:a16="http://schemas.microsoft.com/office/drawing/2014/main" xmlns="" id="{D687B2EE-E5FC-4667-97E6-FD278DB3EC2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5" y="180975"/>
          <a:ext cx="676275" cy="7048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76200</xdr:colOff>
      <xdr:row>0</xdr:row>
      <xdr:rowOff>47625</xdr:rowOff>
    </xdr:from>
    <xdr:to>
      <xdr:col>2</xdr:col>
      <xdr:colOff>942086</xdr:colOff>
      <xdr:row>3</xdr:row>
      <xdr:rowOff>180975</xdr:rowOff>
    </xdr:to>
    <xdr:pic>
      <xdr:nvPicPr>
        <xdr:cNvPr id="2" name="Imagen 1">
          <a:extLst>
            <a:ext uri="{FF2B5EF4-FFF2-40B4-BE49-F238E27FC236}">
              <a16:creationId xmlns:a16="http://schemas.microsoft.com/office/drawing/2014/main" xmlns="" id="{09008668-F6D9-482F-B54D-4D033B64446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2550" y="47625"/>
          <a:ext cx="865886" cy="847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2"/>
  <sheetViews>
    <sheetView zoomScale="85" zoomScaleNormal="85" workbookViewId="0">
      <selection activeCell="A10" sqref="A10:J10"/>
    </sheetView>
  </sheetViews>
  <sheetFormatPr baseColWidth="10" defaultColWidth="11.42578125" defaultRowHeight="15" x14ac:dyDescent="0.25"/>
  <cols>
    <col min="1" max="9" width="8.7109375" customWidth="1"/>
    <col min="10" max="10" width="20.7109375" customWidth="1"/>
  </cols>
  <sheetData>
    <row r="3" spans="1:10" ht="26.25" x14ac:dyDescent="0.4">
      <c r="A3" s="85" t="s">
        <v>16</v>
      </c>
      <c r="B3" s="85"/>
      <c r="C3" s="85"/>
      <c r="D3" s="85"/>
      <c r="E3" s="85"/>
      <c r="F3" s="85"/>
      <c r="G3" s="85"/>
      <c r="H3" s="85"/>
      <c r="I3" s="85"/>
      <c r="J3" s="85"/>
    </row>
    <row r="4" spans="1:10" x14ac:dyDescent="0.25">
      <c r="A4" s="86" t="s">
        <v>19</v>
      </c>
      <c r="B4" s="86"/>
      <c r="C4" s="86"/>
      <c r="D4" s="86"/>
      <c r="E4" s="86"/>
      <c r="F4" s="86"/>
      <c r="G4" s="86"/>
      <c r="H4" s="86"/>
      <c r="I4" s="86"/>
      <c r="J4" s="86"/>
    </row>
    <row r="6" spans="1:10" ht="67.5" customHeight="1" x14ac:dyDescent="0.25">
      <c r="A6" s="87" t="s">
        <v>92</v>
      </c>
      <c r="B6" s="87"/>
      <c r="C6" s="87"/>
      <c r="D6" s="87"/>
      <c r="E6" s="87"/>
      <c r="F6" s="87"/>
      <c r="G6" s="87"/>
      <c r="H6" s="87"/>
      <c r="I6" s="87"/>
      <c r="J6" s="87"/>
    </row>
    <row r="8" spans="1:10" ht="15.75" x14ac:dyDescent="0.25">
      <c r="A8" s="88" t="s">
        <v>17</v>
      </c>
      <c r="B8" s="88"/>
      <c r="C8" s="88"/>
      <c r="D8" s="88"/>
      <c r="E8" s="88"/>
      <c r="F8" s="88"/>
      <c r="G8" s="88"/>
      <c r="H8" s="88"/>
      <c r="I8" s="88"/>
      <c r="J8" s="88"/>
    </row>
    <row r="10" spans="1:10" ht="144" customHeight="1" x14ac:dyDescent="0.25">
      <c r="A10" s="89" t="s">
        <v>173</v>
      </c>
      <c r="B10" s="89"/>
      <c r="C10" s="89"/>
      <c r="D10" s="89"/>
      <c r="E10" s="89"/>
      <c r="F10" s="89"/>
      <c r="G10" s="89"/>
      <c r="H10" s="89"/>
      <c r="I10" s="89"/>
      <c r="J10" s="89"/>
    </row>
    <row r="14" spans="1:10" x14ac:dyDescent="0.25">
      <c r="A14" s="1"/>
      <c r="B14" s="2"/>
      <c r="C14" s="2" t="s">
        <v>32</v>
      </c>
      <c r="D14" s="2"/>
      <c r="E14" s="3"/>
      <c r="F14" s="3"/>
      <c r="G14" s="3"/>
      <c r="H14" s="2"/>
      <c r="I14" s="2"/>
      <c r="J14" s="4" t="s">
        <v>33</v>
      </c>
    </row>
    <row r="15" spans="1:10" x14ac:dyDescent="0.25">
      <c r="A15" s="1"/>
      <c r="B15" s="2"/>
      <c r="C15" s="2"/>
      <c r="D15" s="2"/>
      <c r="E15" s="3"/>
      <c r="F15" s="3"/>
      <c r="G15" s="3"/>
      <c r="H15" s="2"/>
      <c r="I15" s="2"/>
      <c r="J15" s="4" t="s">
        <v>34</v>
      </c>
    </row>
    <row r="16" spans="1:10" x14ac:dyDescent="0.25">
      <c r="A16" s="1"/>
      <c r="B16" s="2"/>
      <c r="C16" s="2"/>
      <c r="D16" s="2"/>
      <c r="E16" s="3"/>
      <c r="F16" s="3"/>
      <c r="G16" s="3"/>
      <c r="H16" s="2"/>
      <c r="I16" s="2"/>
      <c r="J16" s="2"/>
    </row>
    <row r="17" spans="1:10" x14ac:dyDescent="0.25">
      <c r="A17" s="1"/>
      <c r="B17" s="2" t="s">
        <v>35</v>
      </c>
      <c r="C17" s="84" t="s">
        <v>36</v>
      </c>
      <c r="D17" s="84"/>
      <c r="E17" s="84"/>
      <c r="F17" s="3"/>
      <c r="G17" s="3"/>
      <c r="H17" s="2"/>
      <c r="I17" s="2"/>
      <c r="J17" s="5"/>
    </row>
    <row r="18" spans="1:10" x14ac:dyDescent="0.25">
      <c r="A18" s="1"/>
      <c r="B18" s="2" t="s">
        <v>76</v>
      </c>
      <c r="C18" s="84" t="s">
        <v>79</v>
      </c>
      <c r="D18" s="84"/>
      <c r="E18" s="84"/>
      <c r="F18" s="3"/>
      <c r="G18" s="3"/>
      <c r="H18" s="2"/>
      <c r="I18" s="2"/>
      <c r="J18" s="5"/>
    </row>
    <row r="19" spans="1:10" x14ac:dyDescent="0.25">
      <c r="A19" s="1"/>
      <c r="B19" s="2" t="s">
        <v>77</v>
      </c>
      <c r="C19" s="84" t="s">
        <v>78</v>
      </c>
      <c r="D19" s="84"/>
      <c r="E19" s="84"/>
      <c r="F19" s="3"/>
      <c r="G19" s="3"/>
      <c r="H19" s="2"/>
      <c r="I19" s="2"/>
      <c r="J19" s="5"/>
    </row>
    <row r="20" spans="1:10" x14ac:dyDescent="0.25">
      <c r="A20" s="1"/>
      <c r="B20" s="2" t="s">
        <v>37</v>
      </c>
      <c r="C20" s="7" t="s">
        <v>38</v>
      </c>
      <c r="D20" s="7"/>
      <c r="E20" s="8"/>
      <c r="F20" s="3"/>
      <c r="G20" s="3"/>
      <c r="H20" s="2"/>
      <c r="I20" s="2"/>
      <c r="J20" s="6"/>
    </row>
    <row r="21" spans="1:10" x14ac:dyDescent="0.25">
      <c r="A21" s="1"/>
      <c r="B21" s="2" t="s">
        <v>39</v>
      </c>
      <c r="C21" s="84" t="s">
        <v>40</v>
      </c>
      <c r="D21" s="84"/>
      <c r="E21" s="8"/>
      <c r="F21" s="3"/>
      <c r="G21" s="3"/>
      <c r="H21" s="2"/>
      <c r="I21" s="2"/>
      <c r="J21" s="6"/>
    </row>
    <row r="22" spans="1:10" x14ac:dyDescent="0.25">
      <c r="A22" s="1"/>
      <c r="B22" s="2" t="s">
        <v>41</v>
      </c>
      <c r="C22" s="45" t="s">
        <v>26</v>
      </c>
      <c r="D22" s="45"/>
      <c r="E22" s="8"/>
      <c r="F22" s="3"/>
      <c r="G22" s="3"/>
      <c r="H22" s="2"/>
      <c r="I22" s="2"/>
      <c r="J22" s="6"/>
    </row>
    <row r="23" spans="1:10" x14ac:dyDescent="0.25">
      <c r="B23" s="2"/>
      <c r="C23" s="45"/>
      <c r="D23" s="45"/>
      <c r="E23" s="8"/>
      <c r="F23" s="3"/>
      <c r="G23" s="3"/>
      <c r="H23" s="2"/>
      <c r="I23" s="2"/>
    </row>
    <row r="27" spans="1:10" x14ac:dyDescent="0.25">
      <c r="H27" s="7"/>
      <c r="I27" s="9" t="s">
        <v>42</v>
      </c>
      <c r="J27" s="10"/>
    </row>
    <row r="28" spans="1:10" x14ac:dyDescent="0.25">
      <c r="H28" s="7"/>
      <c r="I28" s="9"/>
      <c r="J28" s="11"/>
    </row>
    <row r="29" spans="1:10" x14ac:dyDescent="0.25">
      <c r="H29" s="7"/>
      <c r="I29" s="9" t="s">
        <v>43</v>
      </c>
      <c r="J29" s="12"/>
    </row>
    <row r="30" spans="1:10" x14ac:dyDescent="0.25">
      <c r="H30" s="7"/>
      <c r="I30" s="9"/>
      <c r="J30" s="10"/>
    </row>
    <row r="31" spans="1:10" x14ac:dyDescent="0.25">
      <c r="H31" s="7"/>
      <c r="I31" s="9" t="s">
        <v>44</v>
      </c>
      <c r="J31" s="12"/>
    </row>
    <row r="32" spans="1:10" x14ac:dyDescent="0.25">
      <c r="H32" s="13"/>
      <c r="I32" s="13"/>
      <c r="J32" s="14"/>
    </row>
  </sheetData>
  <mergeCells count="9">
    <mergeCell ref="C18:E18"/>
    <mergeCell ref="C19:E19"/>
    <mergeCell ref="C21:D21"/>
    <mergeCell ref="A3:J3"/>
    <mergeCell ref="A4:J4"/>
    <mergeCell ref="A6:J6"/>
    <mergeCell ref="A8:J8"/>
    <mergeCell ref="A10:J10"/>
    <mergeCell ref="C17:E17"/>
  </mergeCells>
  <pageMargins left="0.7" right="0.7" top="0.75" bottom="0.75" header="0.3" footer="0.3"/>
  <pageSetup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103"/>
  <sheetViews>
    <sheetView tabSelected="1" view="pageBreakPreview" zoomScaleNormal="145" zoomScaleSheetLayoutView="100" workbookViewId="0">
      <selection activeCell="G14" sqref="G14"/>
    </sheetView>
  </sheetViews>
  <sheetFormatPr baseColWidth="10" defaultColWidth="11.42578125" defaultRowHeight="15" x14ac:dyDescent="0.25"/>
  <cols>
    <col min="1" max="1" width="1.42578125" style="47" customWidth="1"/>
    <col min="2" max="2" width="17.7109375" style="47" customWidth="1"/>
    <col min="3" max="3" width="49.140625" style="47" customWidth="1"/>
    <col min="4" max="4" width="11.42578125" style="47"/>
    <col min="5" max="5" width="11.42578125" style="62"/>
    <col min="6" max="6" width="13.42578125" style="62" customWidth="1"/>
    <col min="7" max="7" width="23.140625" style="47" customWidth="1"/>
    <col min="8" max="8" width="14.85546875" style="47" hidden="1" customWidth="1"/>
    <col min="9" max="9" width="20.42578125" style="79" customWidth="1"/>
    <col min="10" max="10" width="12.85546875" style="47" bestFit="1" customWidth="1"/>
    <col min="11" max="11" width="0" style="47" hidden="1" customWidth="1"/>
    <col min="12" max="12" width="11.7109375" style="47" bestFit="1" customWidth="1"/>
    <col min="13" max="16384" width="11.42578125" style="47"/>
  </cols>
  <sheetData>
    <row r="3" spans="2:12" ht="26.25" x14ac:dyDescent="0.4">
      <c r="B3" s="93" t="s">
        <v>16</v>
      </c>
      <c r="C3" s="93"/>
      <c r="D3" s="93"/>
      <c r="E3" s="93"/>
      <c r="F3" s="93"/>
      <c r="G3" s="93"/>
      <c r="H3" s="93"/>
      <c r="I3" s="93"/>
    </row>
    <row r="4" spans="2:12" ht="15.75" x14ac:dyDescent="0.25">
      <c r="B4" s="92" t="s">
        <v>19</v>
      </c>
      <c r="C4" s="92"/>
      <c r="D4" s="92"/>
      <c r="E4" s="92"/>
      <c r="F4" s="92"/>
      <c r="G4" s="92"/>
      <c r="H4" s="92"/>
      <c r="I4" s="92"/>
    </row>
    <row r="6" spans="2:12" ht="27" customHeight="1" x14ac:dyDescent="0.3">
      <c r="B6" s="91" t="s">
        <v>92</v>
      </c>
      <c r="C6" s="91"/>
      <c r="D6" s="91"/>
      <c r="E6" s="91"/>
      <c r="F6" s="91"/>
      <c r="G6" s="91"/>
      <c r="H6" s="91"/>
      <c r="I6" s="91"/>
    </row>
    <row r="8" spans="2:12" x14ac:dyDescent="0.25">
      <c r="B8" s="47" t="s">
        <v>17</v>
      </c>
    </row>
    <row r="9" spans="2:12" ht="105.75" customHeight="1" x14ac:dyDescent="0.25">
      <c r="B9" s="90" t="s">
        <v>173</v>
      </c>
      <c r="C9" s="90"/>
      <c r="D9" s="90"/>
      <c r="E9" s="90"/>
      <c r="F9" s="90"/>
      <c r="G9" s="90"/>
      <c r="H9" s="90"/>
      <c r="I9" s="90"/>
    </row>
    <row r="10" spans="2:12" ht="15.75" thickBot="1" x14ac:dyDescent="0.3"/>
    <row r="11" spans="2:12" ht="16.5" thickBot="1" x14ac:dyDescent="0.3">
      <c r="B11" s="48" t="s">
        <v>1</v>
      </c>
      <c r="C11" s="48" t="s">
        <v>2</v>
      </c>
      <c r="D11" s="48" t="s">
        <v>3</v>
      </c>
      <c r="E11" s="63" t="s">
        <v>4</v>
      </c>
      <c r="F11" s="63" t="s">
        <v>5</v>
      </c>
      <c r="G11" s="48" t="s">
        <v>6</v>
      </c>
      <c r="H11" s="48" t="s">
        <v>7</v>
      </c>
      <c r="I11" s="48" t="s">
        <v>7</v>
      </c>
    </row>
    <row r="12" spans="2:12" s="50" customFormat="1" ht="15" customHeight="1" x14ac:dyDescent="0.25">
      <c r="B12" s="27"/>
      <c r="C12" s="49" t="s">
        <v>20</v>
      </c>
      <c r="D12" s="19"/>
      <c r="E12" s="64"/>
      <c r="F12" s="71"/>
      <c r="G12" s="20"/>
      <c r="H12" s="21"/>
      <c r="I12" s="20"/>
    </row>
    <row r="13" spans="2:12" s="50" customFormat="1" ht="50.25" customHeight="1" x14ac:dyDescent="0.25">
      <c r="B13" s="26" t="s">
        <v>134</v>
      </c>
      <c r="C13" s="22" t="s">
        <v>133</v>
      </c>
      <c r="D13" s="23" t="s">
        <v>10</v>
      </c>
      <c r="E13" s="44">
        <v>11.1</v>
      </c>
      <c r="F13" s="72"/>
      <c r="G13" s="24"/>
      <c r="H13" s="25">
        <f>+ROUND(E13*F13,2)</f>
        <v>0</v>
      </c>
      <c r="I13" s="80"/>
      <c r="L13" s="77"/>
    </row>
    <row r="14" spans="2:12" s="50" customFormat="1" ht="84" customHeight="1" x14ac:dyDescent="0.25">
      <c r="B14" s="26" t="s">
        <v>135</v>
      </c>
      <c r="C14" s="22" t="s">
        <v>136</v>
      </c>
      <c r="D14" s="23" t="s">
        <v>18</v>
      </c>
      <c r="E14" s="44">
        <v>7.57</v>
      </c>
      <c r="F14" s="72"/>
      <c r="G14" s="24"/>
      <c r="H14" s="25">
        <f>+ROUND(E14*F14,2)</f>
        <v>0</v>
      </c>
      <c r="I14" s="80"/>
      <c r="L14" s="77"/>
    </row>
    <row r="15" spans="2:12" s="50" customFormat="1" ht="72.75" customHeight="1" x14ac:dyDescent="0.25">
      <c r="B15" s="26" t="s">
        <v>137</v>
      </c>
      <c r="C15" s="22" t="s">
        <v>45</v>
      </c>
      <c r="D15" s="23" t="s">
        <v>10</v>
      </c>
      <c r="E15" s="44">
        <v>5.32</v>
      </c>
      <c r="F15" s="72"/>
      <c r="G15" s="28"/>
      <c r="H15" s="25">
        <f t="shared" ref="H15:H24" si="0">+ROUND(E15*F15,2)</f>
        <v>0</v>
      </c>
      <c r="I15" s="80"/>
      <c r="L15" s="77"/>
    </row>
    <row r="16" spans="2:12" s="50" customFormat="1" ht="60.75" customHeight="1" x14ac:dyDescent="0.25">
      <c r="B16" s="26" t="s">
        <v>138</v>
      </c>
      <c r="C16" s="22" t="s">
        <v>46</v>
      </c>
      <c r="D16" s="23" t="s">
        <v>0</v>
      </c>
      <c r="E16" s="44">
        <v>0.89999999999999991</v>
      </c>
      <c r="F16" s="72"/>
      <c r="G16" s="28"/>
      <c r="H16" s="25">
        <f t="shared" si="0"/>
        <v>0</v>
      </c>
      <c r="I16" s="80"/>
      <c r="L16" s="77"/>
    </row>
    <row r="17" spans="2:12" ht="69.75" customHeight="1" x14ac:dyDescent="0.25">
      <c r="B17" s="26" t="s">
        <v>139</v>
      </c>
      <c r="C17" s="22" t="s">
        <v>21</v>
      </c>
      <c r="D17" s="23" t="s">
        <v>0</v>
      </c>
      <c r="E17" s="44">
        <v>53.6</v>
      </c>
      <c r="F17" s="72"/>
      <c r="G17" s="17"/>
      <c r="H17" s="25">
        <f t="shared" si="0"/>
        <v>0</v>
      </c>
      <c r="L17" s="77"/>
    </row>
    <row r="18" spans="2:12" ht="74.25" customHeight="1" x14ac:dyDescent="0.25">
      <c r="B18" s="26" t="s">
        <v>140</v>
      </c>
      <c r="C18" s="22" t="s">
        <v>22</v>
      </c>
      <c r="D18" s="23" t="s">
        <v>0</v>
      </c>
      <c r="E18" s="44">
        <v>40.760000000000005</v>
      </c>
      <c r="F18" s="72"/>
      <c r="G18" s="17"/>
      <c r="H18" s="25">
        <f t="shared" si="0"/>
        <v>0</v>
      </c>
      <c r="L18" s="77"/>
    </row>
    <row r="19" spans="2:12" ht="48.75" customHeight="1" x14ac:dyDescent="0.25">
      <c r="B19" s="26" t="s">
        <v>141</v>
      </c>
      <c r="C19" s="22" t="s">
        <v>23</v>
      </c>
      <c r="D19" s="23" t="s">
        <v>10</v>
      </c>
      <c r="E19" s="65">
        <v>15.54</v>
      </c>
      <c r="F19" s="73"/>
      <c r="G19" s="17"/>
      <c r="H19" s="25">
        <f t="shared" si="0"/>
        <v>0</v>
      </c>
      <c r="L19" s="77"/>
    </row>
    <row r="20" spans="2:12" ht="48" customHeight="1" x14ac:dyDescent="0.25">
      <c r="B20" s="26" t="s">
        <v>142</v>
      </c>
      <c r="C20" s="22" t="s">
        <v>24</v>
      </c>
      <c r="D20" s="23" t="s">
        <v>18</v>
      </c>
      <c r="E20" s="44">
        <v>1.52</v>
      </c>
      <c r="F20" s="72"/>
      <c r="G20" s="17"/>
      <c r="H20" s="25">
        <f t="shared" si="0"/>
        <v>0</v>
      </c>
      <c r="L20" s="77"/>
    </row>
    <row r="21" spans="2:12" s="52" customFormat="1" ht="56.25" customHeight="1" x14ac:dyDescent="0.25">
      <c r="B21" s="26" t="s">
        <v>143</v>
      </c>
      <c r="C21" s="22" t="s">
        <v>47</v>
      </c>
      <c r="D21" s="23" t="s">
        <v>10</v>
      </c>
      <c r="E21" s="44">
        <v>1.41</v>
      </c>
      <c r="F21" s="72"/>
      <c r="G21" s="37"/>
      <c r="H21" s="25">
        <f t="shared" si="0"/>
        <v>0</v>
      </c>
      <c r="I21" s="81"/>
      <c r="L21" s="77"/>
    </row>
    <row r="22" spans="2:12" s="52" customFormat="1" ht="85.5" customHeight="1" x14ac:dyDescent="0.25">
      <c r="B22" s="38" t="s">
        <v>144</v>
      </c>
      <c r="C22" s="39" t="s">
        <v>132</v>
      </c>
      <c r="D22" s="30" t="s">
        <v>101</v>
      </c>
      <c r="E22" s="66">
        <v>3.5</v>
      </c>
      <c r="F22" s="72"/>
      <c r="G22" s="37"/>
      <c r="H22" s="25">
        <f t="shared" si="0"/>
        <v>0</v>
      </c>
      <c r="I22" s="81"/>
      <c r="L22" s="77"/>
    </row>
    <row r="23" spans="2:12" ht="82.5" customHeight="1" x14ac:dyDescent="0.25">
      <c r="B23" s="26" t="s">
        <v>145</v>
      </c>
      <c r="C23" s="22" t="s">
        <v>48</v>
      </c>
      <c r="D23" s="23" t="s">
        <v>18</v>
      </c>
      <c r="E23" s="44">
        <v>1.29</v>
      </c>
      <c r="F23" s="72"/>
      <c r="G23" s="17"/>
      <c r="H23" s="25">
        <f t="shared" si="0"/>
        <v>0</v>
      </c>
      <c r="L23" s="77"/>
    </row>
    <row r="24" spans="2:12" ht="74.25" customHeight="1" x14ac:dyDescent="0.25">
      <c r="B24" s="26" t="s">
        <v>146</v>
      </c>
      <c r="C24" s="22" t="s">
        <v>174</v>
      </c>
      <c r="D24" s="23" t="s">
        <v>101</v>
      </c>
      <c r="E24" s="44">
        <v>2.5</v>
      </c>
      <c r="F24" s="72"/>
      <c r="G24" s="17"/>
      <c r="H24" s="25">
        <f t="shared" si="0"/>
        <v>0</v>
      </c>
      <c r="L24" s="77"/>
    </row>
    <row r="25" spans="2:12" x14ac:dyDescent="0.25">
      <c r="B25" s="26"/>
      <c r="C25" s="53" t="s">
        <v>27</v>
      </c>
      <c r="D25" s="19"/>
      <c r="E25" s="64"/>
      <c r="F25" s="68"/>
      <c r="G25" s="20"/>
      <c r="H25" s="21">
        <f>SUM(H13:H24)</f>
        <v>0</v>
      </c>
      <c r="I25" s="82"/>
      <c r="L25" s="77"/>
    </row>
    <row r="26" spans="2:12" x14ac:dyDescent="0.25">
      <c r="B26" s="26"/>
      <c r="C26" s="54" t="s">
        <v>49</v>
      </c>
      <c r="D26" s="31"/>
      <c r="E26" s="67"/>
      <c r="F26" s="74"/>
      <c r="G26" s="31"/>
      <c r="H26" s="55"/>
      <c r="I26" s="31"/>
      <c r="L26" s="77"/>
    </row>
    <row r="27" spans="2:12" ht="69" customHeight="1" x14ac:dyDescent="0.25">
      <c r="B27" s="26" t="s">
        <v>147</v>
      </c>
      <c r="C27" s="22" t="s">
        <v>150</v>
      </c>
      <c r="D27" s="23" t="s">
        <v>10</v>
      </c>
      <c r="E27" s="44">
        <v>98.36</v>
      </c>
      <c r="F27" s="72"/>
      <c r="G27" s="24"/>
      <c r="H27" s="25">
        <f t="shared" ref="H27:H33" si="1">+ROUND(E27*F27,2)</f>
        <v>0</v>
      </c>
      <c r="L27" s="77"/>
    </row>
    <row r="28" spans="2:12" s="52" customFormat="1" ht="86.25" customHeight="1" x14ac:dyDescent="0.25">
      <c r="B28" s="26" t="s">
        <v>148</v>
      </c>
      <c r="C28" s="22" t="s">
        <v>149</v>
      </c>
      <c r="D28" s="23" t="s">
        <v>10</v>
      </c>
      <c r="E28" s="44">
        <v>65.17</v>
      </c>
      <c r="F28" s="72"/>
      <c r="G28" s="24"/>
      <c r="H28" s="25">
        <f t="shared" si="1"/>
        <v>0</v>
      </c>
      <c r="I28" s="81"/>
      <c r="L28" s="77"/>
    </row>
    <row r="29" spans="2:12" ht="75.75" customHeight="1" x14ac:dyDescent="0.25">
      <c r="B29" s="26" t="s">
        <v>151</v>
      </c>
      <c r="C29" s="22" t="s">
        <v>155</v>
      </c>
      <c r="D29" s="23" t="s">
        <v>0</v>
      </c>
      <c r="E29" s="44">
        <v>1107.47</v>
      </c>
      <c r="F29" s="72"/>
      <c r="G29" s="24"/>
      <c r="H29" s="25">
        <f t="shared" si="1"/>
        <v>0</v>
      </c>
      <c r="L29" s="77"/>
    </row>
    <row r="30" spans="2:12" ht="72" customHeight="1" x14ac:dyDescent="0.25">
      <c r="B30" s="26" t="s">
        <v>152</v>
      </c>
      <c r="C30" s="22" t="s">
        <v>50</v>
      </c>
      <c r="D30" s="23" t="s">
        <v>0</v>
      </c>
      <c r="E30" s="44">
        <v>174.49</v>
      </c>
      <c r="F30" s="72"/>
      <c r="G30" s="24"/>
      <c r="H30" s="25">
        <f t="shared" si="1"/>
        <v>0</v>
      </c>
      <c r="L30" s="77"/>
    </row>
    <row r="31" spans="2:12" ht="69.75" customHeight="1" x14ac:dyDescent="0.25">
      <c r="B31" s="26" t="s">
        <v>153</v>
      </c>
      <c r="C31" s="29" t="s">
        <v>51</v>
      </c>
      <c r="D31" s="30" t="s">
        <v>0</v>
      </c>
      <c r="E31" s="66">
        <v>131.66999999999999</v>
      </c>
      <c r="F31" s="72"/>
      <c r="G31" s="24"/>
      <c r="H31" s="25">
        <f t="shared" si="1"/>
        <v>0</v>
      </c>
      <c r="L31" s="77"/>
    </row>
    <row r="32" spans="2:12" ht="75" customHeight="1" x14ac:dyDescent="0.25">
      <c r="B32" s="26" t="s">
        <v>154</v>
      </c>
      <c r="C32" s="22" t="s">
        <v>52</v>
      </c>
      <c r="D32" s="23" t="s">
        <v>0</v>
      </c>
      <c r="E32" s="44">
        <v>1413.97</v>
      </c>
      <c r="F32" s="72"/>
      <c r="G32" s="24"/>
      <c r="H32" s="25">
        <f t="shared" si="1"/>
        <v>0</v>
      </c>
      <c r="L32" s="77"/>
    </row>
    <row r="33" spans="2:12" ht="59.25" customHeight="1" x14ac:dyDescent="0.25">
      <c r="B33" s="32" t="s">
        <v>156</v>
      </c>
      <c r="C33" s="29" t="s">
        <v>53</v>
      </c>
      <c r="D33" s="30" t="s">
        <v>18</v>
      </c>
      <c r="E33" s="66">
        <v>18.12</v>
      </c>
      <c r="F33" s="72"/>
      <c r="G33" s="24"/>
      <c r="H33" s="25">
        <f t="shared" si="1"/>
        <v>0</v>
      </c>
      <c r="L33" s="77"/>
    </row>
    <row r="34" spans="2:12" x14ac:dyDescent="0.25">
      <c r="B34" s="26"/>
      <c r="C34" s="53" t="s">
        <v>54</v>
      </c>
      <c r="D34" s="19"/>
      <c r="E34" s="64"/>
      <c r="F34" s="68"/>
      <c r="G34" s="20"/>
      <c r="H34" s="21">
        <f>SUM(H27:H33)</f>
        <v>0</v>
      </c>
      <c r="I34" s="82"/>
      <c r="L34" s="77"/>
    </row>
    <row r="35" spans="2:12" x14ac:dyDescent="0.25">
      <c r="B35" s="26"/>
      <c r="C35" s="56" t="s">
        <v>55</v>
      </c>
      <c r="D35" s="19"/>
      <c r="E35" s="64"/>
      <c r="F35" s="68"/>
      <c r="G35" s="20"/>
      <c r="H35" s="21"/>
      <c r="I35" s="20"/>
      <c r="L35" s="77"/>
    </row>
    <row r="36" spans="2:12" s="52" customFormat="1" ht="95.25" customHeight="1" x14ac:dyDescent="0.25">
      <c r="B36" s="26" t="s">
        <v>157</v>
      </c>
      <c r="C36" s="29" t="s">
        <v>158</v>
      </c>
      <c r="D36" s="23" t="s">
        <v>101</v>
      </c>
      <c r="E36" s="44">
        <v>46.970000000000006</v>
      </c>
      <c r="F36" s="72"/>
      <c r="G36" s="24"/>
      <c r="H36" s="25">
        <f t="shared" ref="H36:H51" si="2">+ROUND(E36*F36,2)</f>
        <v>0</v>
      </c>
      <c r="I36" s="81"/>
      <c r="L36" s="77"/>
    </row>
    <row r="37" spans="2:12" ht="73.5" customHeight="1" x14ac:dyDescent="0.25">
      <c r="B37" s="26" t="s">
        <v>159</v>
      </c>
      <c r="C37" s="33" t="s">
        <v>56</v>
      </c>
      <c r="D37" s="23" t="s">
        <v>101</v>
      </c>
      <c r="E37" s="44">
        <v>33.21</v>
      </c>
      <c r="F37" s="72"/>
      <c r="G37" s="24"/>
      <c r="H37" s="25">
        <f t="shared" si="2"/>
        <v>0</v>
      </c>
      <c r="L37" s="77"/>
    </row>
    <row r="38" spans="2:12" s="52" customFormat="1" ht="81.75" customHeight="1" x14ac:dyDescent="0.25">
      <c r="B38" s="26" t="s">
        <v>160</v>
      </c>
      <c r="C38" s="29" t="s">
        <v>161</v>
      </c>
      <c r="D38" s="23" t="s">
        <v>101</v>
      </c>
      <c r="E38" s="44">
        <v>39.989999999999995</v>
      </c>
      <c r="F38" s="72"/>
      <c r="G38" s="24"/>
      <c r="H38" s="25">
        <f t="shared" si="2"/>
        <v>0</v>
      </c>
      <c r="I38" s="81"/>
      <c r="L38" s="77"/>
    </row>
    <row r="39" spans="2:12" s="52" customFormat="1" ht="82.5" customHeight="1" x14ac:dyDescent="0.25">
      <c r="B39" s="26" t="s">
        <v>162</v>
      </c>
      <c r="C39" s="34" t="s">
        <v>163</v>
      </c>
      <c r="D39" s="23" t="s">
        <v>101</v>
      </c>
      <c r="E39" s="44">
        <v>41.62</v>
      </c>
      <c r="F39" s="72"/>
      <c r="G39" s="24"/>
      <c r="H39" s="25">
        <f t="shared" si="2"/>
        <v>0</v>
      </c>
      <c r="I39" s="81"/>
      <c r="L39" s="77"/>
    </row>
    <row r="40" spans="2:12" s="52" customFormat="1" ht="87" customHeight="1" x14ac:dyDescent="0.25">
      <c r="B40" s="26" t="s">
        <v>164</v>
      </c>
      <c r="C40" s="34" t="s">
        <v>165</v>
      </c>
      <c r="D40" s="23" t="s">
        <v>101</v>
      </c>
      <c r="E40" s="44">
        <v>10.23</v>
      </c>
      <c r="F40" s="72"/>
      <c r="G40" s="24"/>
      <c r="H40" s="25">
        <f t="shared" si="2"/>
        <v>0</v>
      </c>
      <c r="I40" s="81"/>
      <c r="L40" s="77"/>
    </row>
    <row r="41" spans="2:12" s="52" customFormat="1" ht="96.75" customHeight="1" x14ac:dyDescent="0.25">
      <c r="B41" s="26" t="s">
        <v>166</v>
      </c>
      <c r="C41" s="35" t="s">
        <v>168</v>
      </c>
      <c r="D41" s="23" t="s">
        <v>10</v>
      </c>
      <c r="E41" s="44">
        <v>66.34</v>
      </c>
      <c r="F41" s="72"/>
      <c r="G41" s="24"/>
      <c r="H41" s="25">
        <f t="shared" si="2"/>
        <v>0</v>
      </c>
      <c r="I41" s="81"/>
      <c r="L41" s="77"/>
    </row>
    <row r="42" spans="2:12" s="52" customFormat="1" ht="96.75" customHeight="1" x14ac:dyDescent="0.25">
      <c r="B42" s="26" t="s">
        <v>167</v>
      </c>
      <c r="C42" s="35" t="s">
        <v>169</v>
      </c>
      <c r="D42" s="23" t="s">
        <v>10</v>
      </c>
      <c r="E42" s="44">
        <v>56.5</v>
      </c>
      <c r="F42" s="72"/>
      <c r="G42" s="24"/>
      <c r="H42" s="25">
        <f t="shared" si="2"/>
        <v>0</v>
      </c>
      <c r="I42" s="81"/>
      <c r="L42" s="77"/>
    </row>
    <row r="43" spans="2:12" ht="83.25" customHeight="1" x14ac:dyDescent="0.25">
      <c r="B43" s="26" t="s">
        <v>170</v>
      </c>
      <c r="C43" s="34" t="s">
        <v>171</v>
      </c>
      <c r="D43" s="23" t="s">
        <v>101</v>
      </c>
      <c r="E43" s="44">
        <v>29.720000000000002</v>
      </c>
      <c r="F43" s="72"/>
      <c r="G43" s="24"/>
      <c r="H43" s="25">
        <f t="shared" si="2"/>
        <v>0</v>
      </c>
      <c r="L43" s="77"/>
    </row>
    <row r="44" spans="2:12" s="52" customFormat="1" ht="69" customHeight="1" x14ac:dyDescent="0.25">
      <c r="B44" s="26" t="s">
        <v>172</v>
      </c>
      <c r="C44" s="35" t="s">
        <v>87</v>
      </c>
      <c r="D44" s="23" t="s">
        <v>10</v>
      </c>
      <c r="E44" s="44">
        <v>23.14</v>
      </c>
      <c r="F44" s="72"/>
      <c r="G44" s="24"/>
      <c r="H44" s="25">
        <f t="shared" si="2"/>
        <v>0</v>
      </c>
      <c r="I44" s="81"/>
      <c r="L44" s="77"/>
    </row>
    <row r="45" spans="2:12" ht="36" customHeight="1" x14ac:dyDescent="0.25">
      <c r="B45" s="32" t="s">
        <v>57</v>
      </c>
      <c r="C45" s="33" t="s">
        <v>58</v>
      </c>
      <c r="D45" s="30" t="s">
        <v>101</v>
      </c>
      <c r="E45" s="66">
        <v>8.65</v>
      </c>
      <c r="F45" s="72"/>
      <c r="G45" s="24"/>
      <c r="H45" s="25">
        <f t="shared" si="2"/>
        <v>0</v>
      </c>
      <c r="L45" s="77"/>
    </row>
    <row r="46" spans="2:12" ht="154.5" customHeight="1" x14ac:dyDescent="0.25">
      <c r="B46" s="26" t="s">
        <v>59</v>
      </c>
      <c r="C46" s="34" t="s">
        <v>60</v>
      </c>
      <c r="D46" s="23" t="s">
        <v>10</v>
      </c>
      <c r="E46" s="44">
        <v>10.25</v>
      </c>
      <c r="F46" s="72"/>
      <c r="G46" s="24"/>
      <c r="H46" s="25">
        <f t="shared" si="2"/>
        <v>0</v>
      </c>
      <c r="L46" s="77"/>
    </row>
    <row r="47" spans="2:12" ht="123" customHeight="1" x14ac:dyDescent="0.25">
      <c r="B47" s="26" t="s">
        <v>61</v>
      </c>
      <c r="C47" s="22" t="s">
        <v>62</v>
      </c>
      <c r="D47" s="23" t="s">
        <v>101</v>
      </c>
      <c r="E47" s="44">
        <v>30</v>
      </c>
      <c r="F47" s="72"/>
      <c r="G47" s="24"/>
      <c r="H47" s="25">
        <f t="shared" si="2"/>
        <v>0</v>
      </c>
      <c r="L47" s="77"/>
    </row>
    <row r="48" spans="2:12" s="52" customFormat="1" ht="132.75" customHeight="1" x14ac:dyDescent="0.25">
      <c r="B48" s="26" t="s">
        <v>63</v>
      </c>
      <c r="C48" s="22" t="s">
        <v>80</v>
      </c>
      <c r="D48" s="23" t="s">
        <v>10</v>
      </c>
      <c r="E48" s="44">
        <v>323.05</v>
      </c>
      <c r="F48" s="72"/>
      <c r="G48" s="24"/>
      <c r="H48" s="25">
        <f t="shared" si="2"/>
        <v>0</v>
      </c>
      <c r="I48" s="81"/>
      <c r="L48" s="77"/>
    </row>
    <row r="49" spans="2:12" ht="127.5" x14ac:dyDescent="0.25">
      <c r="B49" s="26" t="s">
        <v>86</v>
      </c>
      <c r="C49" s="22" t="s">
        <v>175</v>
      </c>
      <c r="D49" s="23" t="s">
        <v>10</v>
      </c>
      <c r="E49" s="44">
        <v>156.22999999999999</v>
      </c>
      <c r="F49" s="72"/>
      <c r="G49" s="24"/>
      <c r="H49" s="25">
        <f t="shared" si="2"/>
        <v>0</v>
      </c>
      <c r="L49" s="77"/>
    </row>
    <row r="50" spans="2:12" ht="63.75" x14ac:dyDescent="0.25">
      <c r="B50" s="26" t="s">
        <v>94</v>
      </c>
      <c r="C50" s="22" t="s">
        <v>93</v>
      </c>
      <c r="D50" s="23" t="s">
        <v>9</v>
      </c>
      <c r="E50" s="44">
        <v>3</v>
      </c>
      <c r="F50" s="75"/>
      <c r="G50" s="24"/>
      <c r="H50" s="25">
        <f t="shared" si="2"/>
        <v>0</v>
      </c>
      <c r="L50" s="77"/>
    </row>
    <row r="51" spans="2:12" ht="58.5" customHeight="1" x14ac:dyDescent="0.25">
      <c r="B51" s="26" t="s">
        <v>64</v>
      </c>
      <c r="C51" s="22" t="s">
        <v>65</v>
      </c>
      <c r="D51" s="23" t="s">
        <v>15</v>
      </c>
      <c r="E51" s="44">
        <v>1</v>
      </c>
      <c r="F51" s="75"/>
      <c r="G51" s="24"/>
      <c r="H51" s="25">
        <f t="shared" si="2"/>
        <v>0</v>
      </c>
      <c r="L51" s="77"/>
    </row>
    <row r="52" spans="2:12" x14ac:dyDescent="0.25">
      <c r="B52" s="26"/>
      <c r="C52" s="53" t="s">
        <v>66</v>
      </c>
      <c r="D52" s="19"/>
      <c r="E52" s="64"/>
      <c r="F52" s="68"/>
      <c r="G52" s="20"/>
      <c r="H52" s="21">
        <f>+SUM(H36:H51)</f>
        <v>0</v>
      </c>
      <c r="I52" s="82"/>
      <c r="L52" s="77"/>
    </row>
    <row r="53" spans="2:12" x14ac:dyDescent="0.25">
      <c r="B53" s="26"/>
      <c r="C53" s="56" t="s">
        <v>25</v>
      </c>
      <c r="D53" s="19"/>
      <c r="E53" s="64"/>
      <c r="F53" s="68"/>
      <c r="G53" s="20"/>
      <c r="H53" s="21"/>
      <c r="I53" s="20"/>
      <c r="L53" s="77"/>
    </row>
    <row r="54" spans="2:12" x14ac:dyDescent="0.25">
      <c r="B54" s="26"/>
      <c r="C54" s="56" t="s">
        <v>95</v>
      </c>
      <c r="D54" s="19"/>
      <c r="E54" s="64"/>
      <c r="F54" s="68"/>
      <c r="G54" s="20"/>
      <c r="H54" s="21"/>
      <c r="I54" s="20"/>
      <c r="L54" s="77"/>
    </row>
    <row r="55" spans="2:12" s="52" customFormat="1" ht="114.75" x14ac:dyDescent="0.25">
      <c r="B55" s="26" t="s">
        <v>99</v>
      </c>
      <c r="C55" s="22" t="s">
        <v>98</v>
      </c>
      <c r="D55" s="23" t="s">
        <v>100</v>
      </c>
      <c r="E55" s="44">
        <v>12</v>
      </c>
      <c r="F55" s="72"/>
      <c r="G55" s="24"/>
      <c r="H55" s="25">
        <f t="shared" ref="H55:H57" si="3">+ROUND(E55*F55,2)</f>
        <v>0</v>
      </c>
      <c r="I55" s="80"/>
      <c r="L55" s="77"/>
    </row>
    <row r="56" spans="2:12" s="52" customFormat="1" ht="127.5" x14ac:dyDescent="0.25">
      <c r="B56" s="26" t="s">
        <v>103</v>
      </c>
      <c r="C56" s="22" t="s">
        <v>102</v>
      </c>
      <c r="D56" s="23" t="s">
        <v>100</v>
      </c>
      <c r="E56" s="44">
        <v>6</v>
      </c>
      <c r="F56" s="72"/>
      <c r="G56" s="24"/>
      <c r="H56" s="25">
        <f t="shared" si="3"/>
        <v>0</v>
      </c>
      <c r="I56" s="80"/>
      <c r="L56" s="77"/>
    </row>
    <row r="57" spans="2:12" s="52" customFormat="1" ht="127.5" x14ac:dyDescent="0.25">
      <c r="B57" s="26" t="s">
        <v>105</v>
      </c>
      <c r="C57" s="22" t="s">
        <v>104</v>
      </c>
      <c r="D57" s="23" t="s">
        <v>100</v>
      </c>
      <c r="E57" s="44">
        <v>6</v>
      </c>
      <c r="F57" s="72"/>
      <c r="G57" s="24"/>
      <c r="H57" s="25">
        <f t="shared" si="3"/>
        <v>0</v>
      </c>
      <c r="I57" s="80"/>
      <c r="L57" s="77"/>
    </row>
    <row r="58" spans="2:12" s="52" customFormat="1" x14ac:dyDescent="0.25">
      <c r="B58" s="26"/>
      <c r="C58" s="57"/>
      <c r="D58" s="23"/>
      <c r="E58" s="44"/>
      <c r="F58" s="72"/>
      <c r="G58" s="24"/>
      <c r="H58" s="25"/>
      <c r="I58" s="80"/>
      <c r="L58" s="77"/>
    </row>
    <row r="59" spans="2:12" x14ac:dyDescent="0.25">
      <c r="B59" s="26"/>
      <c r="C59" s="56" t="s">
        <v>96</v>
      </c>
      <c r="D59" s="19"/>
      <c r="E59" s="64"/>
      <c r="F59" s="68"/>
      <c r="G59" s="20"/>
      <c r="H59" s="21"/>
      <c r="I59" s="20"/>
      <c r="L59" s="77"/>
    </row>
    <row r="60" spans="2:12" s="52" customFormat="1" ht="89.25" x14ac:dyDescent="0.25">
      <c r="B60" s="26" t="s">
        <v>107</v>
      </c>
      <c r="C60" s="22" t="s">
        <v>106</v>
      </c>
      <c r="D60" s="23" t="s">
        <v>101</v>
      </c>
      <c r="E60" s="44">
        <v>27.439999999999998</v>
      </c>
      <c r="F60" s="72"/>
      <c r="G60" s="24"/>
      <c r="H60" s="25">
        <f t="shared" ref="H60:H66" si="4">+ROUND(E60*F60,2)</f>
        <v>0</v>
      </c>
      <c r="I60" s="80"/>
      <c r="L60" s="77"/>
    </row>
    <row r="61" spans="2:12" s="52" customFormat="1" ht="89.25" x14ac:dyDescent="0.25">
      <c r="B61" s="26" t="s">
        <v>109</v>
      </c>
      <c r="C61" s="22" t="s">
        <v>108</v>
      </c>
      <c r="D61" s="23" t="s">
        <v>101</v>
      </c>
      <c r="E61" s="44">
        <v>14.52</v>
      </c>
      <c r="F61" s="72"/>
      <c r="G61" s="24"/>
      <c r="H61" s="25">
        <f t="shared" si="4"/>
        <v>0</v>
      </c>
      <c r="I61" s="80"/>
      <c r="L61" s="77"/>
    </row>
    <row r="62" spans="2:12" s="52" customFormat="1" ht="191.25" x14ac:dyDescent="0.25">
      <c r="B62" s="26" t="s">
        <v>111</v>
      </c>
      <c r="C62" s="22" t="s">
        <v>110</v>
      </c>
      <c r="D62" s="23" t="s">
        <v>101</v>
      </c>
      <c r="E62" s="44">
        <v>251.7</v>
      </c>
      <c r="F62" s="72"/>
      <c r="G62" s="24"/>
      <c r="H62" s="25">
        <f t="shared" si="4"/>
        <v>0</v>
      </c>
      <c r="I62" s="80"/>
      <c r="L62" s="77"/>
    </row>
    <row r="63" spans="2:12" s="52" customFormat="1" ht="114.75" x14ac:dyDescent="0.25">
      <c r="B63" s="26" t="s">
        <v>113</v>
      </c>
      <c r="C63" s="22" t="s">
        <v>112</v>
      </c>
      <c r="D63" s="23" t="s">
        <v>100</v>
      </c>
      <c r="E63" s="44">
        <v>39</v>
      </c>
      <c r="F63" s="72"/>
      <c r="G63" s="24"/>
      <c r="H63" s="25">
        <f t="shared" si="4"/>
        <v>0</v>
      </c>
      <c r="I63" s="80"/>
      <c r="L63" s="77"/>
    </row>
    <row r="64" spans="2:12" s="46" customFormat="1" ht="114.75" x14ac:dyDescent="0.25">
      <c r="B64" s="26" t="s">
        <v>115</v>
      </c>
      <c r="C64" s="22" t="s">
        <v>114</v>
      </c>
      <c r="D64" s="23" t="s">
        <v>0</v>
      </c>
      <c r="E64" s="44">
        <v>3178.45</v>
      </c>
      <c r="F64" s="72"/>
      <c r="G64" s="24"/>
      <c r="H64" s="25">
        <f t="shared" si="4"/>
        <v>0</v>
      </c>
      <c r="I64" s="83"/>
      <c r="L64" s="77"/>
    </row>
    <row r="65" spans="2:12" s="52" customFormat="1" ht="127.5" x14ac:dyDescent="0.25">
      <c r="B65" s="26" t="s">
        <v>117</v>
      </c>
      <c r="C65" s="22" t="s">
        <v>116</v>
      </c>
      <c r="D65" s="23" t="s">
        <v>100</v>
      </c>
      <c r="E65" s="44">
        <v>5</v>
      </c>
      <c r="F65" s="72"/>
      <c r="G65" s="24"/>
      <c r="H65" s="25">
        <f t="shared" si="4"/>
        <v>0</v>
      </c>
      <c r="I65" s="80"/>
      <c r="L65" s="77"/>
    </row>
    <row r="66" spans="2:12" s="52" customFormat="1" ht="140.25" x14ac:dyDescent="0.25">
      <c r="B66" s="26" t="s">
        <v>119</v>
      </c>
      <c r="C66" s="22" t="s">
        <v>118</v>
      </c>
      <c r="D66" s="23" t="s">
        <v>10</v>
      </c>
      <c r="E66" s="44">
        <v>266.92</v>
      </c>
      <c r="F66" s="72"/>
      <c r="G66" s="24"/>
      <c r="H66" s="25">
        <f t="shared" si="4"/>
        <v>0</v>
      </c>
      <c r="I66" s="80"/>
      <c r="L66" s="77"/>
    </row>
    <row r="67" spans="2:12" s="52" customFormat="1" x14ac:dyDescent="0.25">
      <c r="B67" s="26"/>
      <c r="C67" s="57"/>
      <c r="D67" s="23"/>
      <c r="E67" s="44"/>
      <c r="F67" s="72"/>
      <c r="G67" s="24"/>
      <c r="H67" s="25"/>
      <c r="I67" s="80"/>
      <c r="L67" s="77"/>
    </row>
    <row r="68" spans="2:12" x14ac:dyDescent="0.25">
      <c r="B68" s="26"/>
      <c r="C68" s="56" t="s">
        <v>97</v>
      </c>
      <c r="D68" s="19"/>
      <c r="E68" s="64"/>
      <c r="F68" s="68"/>
      <c r="G68" s="20"/>
      <c r="H68" s="21"/>
      <c r="I68" s="20"/>
      <c r="L68" s="77"/>
    </row>
    <row r="69" spans="2:12" ht="115.5" customHeight="1" x14ac:dyDescent="0.25">
      <c r="B69" s="26" t="s">
        <v>123</v>
      </c>
      <c r="C69" s="22" t="s">
        <v>124</v>
      </c>
      <c r="D69" s="23" t="s">
        <v>9</v>
      </c>
      <c r="E69" s="44">
        <v>3</v>
      </c>
      <c r="F69" s="75"/>
      <c r="G69" s="24"/>
      <c r="H69" s="25">
        <f t="shared" ref="H69:H72" si="5">+ROUND(E69*F69,2)</f>
        <v>0</v>
      </c>
      <c r="I69" s="80"/>
      <c r="L69" s="77"/>
    </row>
    <row r="70" spans="2:12" ht="97.5" customHeight="1" x14ac:dyDescent="0.25">
      <c r="B70" s="26" t="s">
        <v>67</v>
      </c>
      <c r="C70" s="22" t="s">
        <v>81</v>
      </c>
      <c r="D70" s="23" t="s">
        <v>10</v>
      </c>
      <c r="E70" s="44">
        <v>23.75</v>
      </c>
      <c r="F70" s="75"/>
      <c r="G70" s="24"/>
      <c r="H70" s="25">
        <f t="shared" si="5"/>
        <v>0</v>
      </c>
      <c r="I70" s="80"/>
      <c r="L70" s="77"/>
    </row>
    <row r="71" spans="2:12" ht="93" customHeight="1" x14ac:dyDescent="0.25">
      <c r="B71" s="26" t="s">
        <v>82</v>
      </c>
      <c r="C71" s="22" t="s">
        <v>83</v>
      </c>
      <c r="D71" s="23" t="s">
        <v>8</v>
      </c>
      <c r="E71" s="44">
        <v>22.86</v>
      </c>
      <c r="F71" s="75"/>
      <c r="G71" s="24"/>
      <c r="H71" s="25">
        <f t="shared" si="5"/>
        <v>0</v>
      </c>
      <c r="I71" s="80"/>
      <c r="L71" s="77"/>
    </row>
    <row r="72" spans="2:12" ht="51" x14ac:dyDescent="0.25">
      <c r="B72" s="26" t="s">
        <v>84</v>
      </c>
      <c r="C72" s="22" t="s">
        <v>85</v>
      </c>
      <c r="D72" s="23" t="s">
        <v>9</v>
      </c>
      <c r="E72" s="44">
        <v>6</v>
      </c>
      <c r="F72" s="75"/>
      <c r="G72" s="24"/>
      <c r="H72" s="25">
        <f t="shared" si="5"/>
        <v>0</v>
      </c>
      <c r="I72" s="80"/>
      <c r="L72" s="77"/>
    </row>
    <row r="73" spans="2:12" x14ac:dyDescent="0.25">
      <c r="B73" s="26"/>
      <c r="C73" s="53" t="s">
        <v>68</v>
      </c>
      <c r="D73" s="19"/>
      <c r="E73" s="64"/>
      <c r="F73" s="68"/>
      <c r="G73" s="20"/>
      <c r="H73" s="21">
        <f>SUM(H55:H72)</f>
        <v>0</v>
      </c>
      <c r="I73" s="82"/>
      <c r="L73" s="77"/>
    </row>
    <row r="74" spans="2:12" x14ac:dyDescent="0.25">
      <c r="B74" s="26"/>
      <c r="C74" s="53" t="s">
        <v>30</v>
      </c>
      <c r="D74" s="19"/>
      <c r="E74" s="64"/>
      <c r="F74" s="68"/>
      <c r="G74" s="20"/>
      <c r="H74" s="21"/>
      <c r="I74" s="20"/>
      <c r="L74" s="77"/>
    </row>
    <row r="75" spans="2:12" x14ac:dyDescent="0.25">
      <c r="B75" s="26"/>
      <c r="C75" s="53" t="s">
        <v>69</v>
      </c>
      <c r="D75" s="19"/>
      <c r="E75" s="68"/>
      <c r="F75" s="68"/>
      <c r="G75" s="20"/>
      <c r="H75" s="21"/>
      <c r="I75" s="20"/>
      <c r="L75" s="77"/>
    </row>
    <row r="76" spans="2:12" ht="84.75" customHeight="1" x14ac:dyDescent="0.25">
      <c r="B76" s="26" t="s">
        <v>70</v>
      </c>
      <c r="C76" s="22" t="s">
        <v>125</v>
      </c>
      <c r="D76" s="23" t="s">
        <v>28</v>
      </c>
      <c r="E76" s="44">
        <v>23</v>
      </c>
      <c r="F76" s="75"/>
      <c r="G76" s="24"/>
      <c r="H76" s="25">
        <f t="shared" ref="H76:H84" si="6">+ROUND(E76*F76,2)</f>
        <v>0</v>
      </c>
      <c r="L76" s="77"/>
    </row>
    <row r="77" spans="2:12" ht="127.5" x14ac:dyDescent="0.25">
      <c r="B77" s="26" t="s">
        <v>120</v>
      </c>
      <c r="C77" s="22" t="s">
        <v>126</v>
      </c>
      <c r="D77" s="23" t="s">
        <v>28</v>
      </c>
      <c r="E77" s="44">
        <v>14</v>
      </c>
      <c r="F77" s="75"/>
      <c r="G77" s="24"/>
      <c r="H77" s="25">
        <f t="shared" si="6"/>
        <v>0</v>
      </c>
      <c r="L77" s="77"/>
    </row>
    <row r="78" spans="2:12" ht="114.75" x14ac:dyDescent="0.25">
      <c r="B78" s="26" t="s">
        <v>128</v>
      </c>
      <c r="C78" s="22" t="s">
        <v>127</v>
      </c>
      <c r="D78" s="23" t="s">
        <v>28</v>
      </c>
      <c r="E78" s="44">
        <v>6</v>
      </c>
      <c r="F78" s="75"/>
      <c r="G78" s="24"/>
      <c r="H78" s="25">
        <f t="shared" si="6"/>
        <v>0</v>
      </c>
      <c r="L78" s="77"/>
    </row>
    <row r="79" spans="2:12" ht="114.75" x14ac:dyDescent="0.25">
      <c r="B79" s="26" t="s">
        <v>121</v>
      </c>
      <c r="C79" s="22" t="s">
        <v>122</v>
      </c>
      <c r="D79" s="23" t="s">
        <v>28</v>
      </c>
      <c r="E79" s="44">
        <v>9</v>
      </c>
      <c r="F79" s="75"/>
      <c r="G79" s="24"/>
      <c r="H79" s="25">
        <f t="shared" si="6"/>
        <v>0</v>
      </c>
      <c r="L79" s="77"/>
    </row>
    <row r="80" spans="2:12" ht="63.75" x14ac:dyDescent="0.25">
      <c r="B80" s="26" t="s">
        <v>88</v>
      </c>
      <c r="C80" s="22" t="s">
        <v>89</v>
      </c>
      <c r="D80" s="23" t="s">
        <v>28</v>
      </c>
      <c r="E80" s="44">
        <v>4</v>
      </c>
      <c r="F80" s="75"/>
      <c r="G80" s="24"/>
      <c r="H80" s="25">
        <f t="shared" si="6"/>
        <v>0</v>
      </c>
      <c r="L80" s="77"/>
    </row>
    <row r="81" spans="2:14" ht="79.5" customHeight="1" x14ac:dyDescent="0.25">
      <c r="B81" s="26" t="s">
        <v>130</v>
      </c>
      <c r="C81" s="22" t="s">
        <v>129</v>
      </c>
      <c r="D81" s="23" t="s">
        <v>28</v>
      </c>
      <c r="E81" s="44">
        <v>3</v>
      </c>
      <c r="F81" s="75"/>
      <c r="G81" s="24"/>
      <c r="H81" s="25">
        <f t="shared" si="6"/>
        <v>0</v>
      </c>
      <c r="L81" s="77"/>
    </row>
    <row r="82" spans="2:14" ht="84" customHeight="1" x14ac:dyDescent="0.25">
      <c r="B82" s="26" t="s">
        <v>71</v>
      </c>
      <c r="C82" s="22" t="s">
        <v>72</v>
      </c>
      <c r="D82" s="23" t="s">
        <v>28</v>
      </c>
      <c r="E82" s="44">
        <v>1</v>
      </c>
      <c r="F82" s="75"/>
      <c r="G82" s="24"/>
      <c r="H82" s="25">
        <f t="shared" si="6"/>
        <v>0</v>
      </c>
      <c r="L82" s="77"/>
    </row>
    <row r="83" spans="2:14" ht="142.5" customHeight="1" x14ac:dyDescent="0.25">
      <c r="B83" s="43" t="s">
        <v>131</v>
      </c>
      <c r="C83" s="40" t="s">
        <v>176</v>
      </c>
      <c r="D83" s="41" t="s">
        <v>9</v>
      </c>
      <c r="E83" s="69">
        <v>4</v>
      </c>
      <c r="F83" s="75"/>
      <c r="G83" s="42"/>
      <c r="H83" s="25">
        <f t="shared" si="6"/>
        <v>0</v>
      </c>
      <c r="L83" s="77"/>
    </row>
    <row r="84" spans="2:14" ht="89.25" x14ac:dyDescent="0.25">
      <c r="B84" s="26" t="s">
        <v>29</v>
      </c>
      <c r="C84" s="22" t="s">
        <v>177</v>
      </c>
      <c r="D84" s="23" t="s">
        <v>9</v>
      </c>
      <c r="E84" s="44">
        <v>23</v>
      </c>
      <c r="F84" s="75"/>
      <c r="G84" s="24"/>
      <c r="H84" s="25">
        <f t="shared" si="6"/>
        <v>0</v>
      </c>
      <c r="L84" s="77"/>
    </row>
    <row r="85" spans="2:14" x14ac:dyDescent="0.25">
      <c r="B85" s="26"/>
      <c r="C85" s="22"/>
      <c r="D85" s="23"/>
      <c r="E85" s="44"/>
      <c r="F85" s="72"/>
      <c r="G85" s="24"/>
      <c r="H85" s="25"/>
      <c r="L85" s="77"/>
    </row>
    <row r="86" spans="2:14" x14ac:dyDescent="0.25">
      <c r="B86" s="26"/>
      <c r="C86" s="53" t="s">
        <v>73</v>
      </c>
      <c r="D86" s="19"/>
      <c r="E86" s="64"/>
      <c r="F86" s="68"/>
      <c r="G86" s="20"/>
      <c r="H86" s="21">
        <f>SUM(H76:H85)</f>
        <v>0</v>
      </c>
      <c r="I86" s="82"/>
      <c r="L86" s="77"/>
    </row>
    <row r="87" spans="2:14" x14ac:dyDescent="0.25">
      <c r="B87" s="26"/>
      <c r="C87" s="53" t="s">
        <v>74</v>
      </c>
      <c r="D87" s="19"/>
      <c r="E87" s="64"/>
      <c r="F87" s="68"/>
      <c r="G87" s="20"/>
      <c r="H87" s="21">
        <f>+H86</f>
        <v>0</v>
      </c>
      <c r="I87" s="82"/>
      <c r="L87" s="77"/>
    </row>
    <row r="88" spans="2:14" x14ac:dyDescent="0.25">
      <c r="B88" s="15"/>
      <c r="C88" s="58"/>
      <c r="D88" s="16"/>
      <c r="E88" s="70"/>
      <c r="F88" s="76"/>
      <c r="G88" s="17"/>
      <c r="H88" s="18"/>
      <c r="L88" s="77"/>
    </row>
    <row r="89" spans="2:14" x14ac:dyDescent="0.25">
      <c r="B89" s="26"/>
      <c r="C89" s="53" t="s">
        <v>75</v>
      </c>
      <c r="D89" s="19"/>
      <c r="E89" s="64"/>
      <c r="F89" s="68"/>
      <c r="G89" s="20"/>
      <c r="H89" s="21"/>
      <c r="I89" s="20"/>
      <c r="L89" s="77"/>
    </row>
    <row r="90" spans="2:14" ht="76.5" x14ac:dyDescent="0.25">
      <c r="B90" s="26" t="s">
        <v>90</v>
      </c>
      <c r="C90" s="36" t="s">
        <v>91</v>
      </c>
      <c r="D90" s="23" t="s">
        <v>10</v>
      </c>
      <c r="E90" s="44">
        <v>4.51</v>
      </c>
      <c r="F90" s="75"/>
      <c r="G90" s="24"/>
      <c r="H90" s="25">
        <f t="shared" ref="H90" si="7">+ROUND(E90*F90,2)</f>
        <v>0</v>
      </c>
      <c r="L90" s="77"/>
    </row>
    <row r="91" spans="2:14" x14ac:dyDescent="0.25">
      <c r="B91" s="26"/>
      <c r="C91" s="59" t="s">
        <v>31</v>
      </c>
      <c r="D91" s="19"/>
      <c r="E91" s="64"/>
      <c r="F91" s="68"/>
      <c r="G91" s="20"/>
      <c r="H91" s="21">
        <f>SUM(H90:H90)</f>
        <v>0</v>
      </c>
      <c r="I91" s="82"/>
      <c r="L91" s="77"/>
    </row>
    <row r="92" spans="2:14" x14ac:dyDescent="0.25">
      <c r="B92" s="26"/>
      <c r="C92" s="36"/>
      <c r="D92" s="23"/>
      <c r="E92" s="44"/>
      <c r="F92" s="72"/>
      <c r="G92" s="24"/>
      <c r="H92" s="25"/>
    </row>
    <row r="93" spans="2:14" x14ac:dyDescent="0.25">
      <c r="B93" s="26" t="s">
        <v>11</v>
      </c>
      <c r="C93" s="59" t="s">
        <v>12</v>
      </c>
      <c r="D93" s="19"/>
      <c r="E93" s="64"/>
      <c r="F93" s="68"/>
      <c r="G93" s="20"/>
      <c r="H93" s="21">
        <f>+H91+H87+H73+H52+H34+H25</f>
        <v>0</v>
      </c>
      <c r="I93" s="82"/>
      <c r="L93" s="78"/>
      <c r="M93" s="51"/>
      <c r="N93" s="51"/>
    </row>
    <row r="94" spans="2:14" x14ac:dyDescent="0.25">
      <c r="B94" s="26"/>
      <c r="C94" s="59" t="s">
        <v>13</v>
      </c>
      <c r="D94" s="19"/>
      <c r="E94" s="64"/>
      <c r="F94" s="68"/>
      <c r="G94" s="20"/>
      <c r="H94" s="21">
        <f>+H93*0.16</f>
        <v>0</v>
      </c>
      <c r="I94" s="82"/>
      <c r="M94" s="51"/>
    </row>
    <row r="95" spans="2:14" x14ac:dyDescent="0.25">
      <c r="B95" s="26"/>
      <c r="C95" s="59" t="s">
        <v>14</v>
      </c>
      <c r="D95" s="19"/>
      <c r="E95" s="64"/>
      <c r="F95" s="68"/>
      <c r="G95" s="20"/>
      <c r="H95" s="21">
        <f>+H93+H94</f>
        <v>0</v>
      </c>
      <c r="I95" s="82"/>
      <c r="M95" s="51"/>
      <c r="N95" s="51"/>
    </row>
    <row r="97" spans="8:8" x14ac:dyDescent="0.25">
      <c r="H97" s="60"/>
    </row>
    <row r="98" spans="8:8" x14ac:dyDescent="0.25">
      <c r="H98" s="61"/>
    </row>
    <row r="99" spans="8:8" x14ac:dyDescent="0.25">
      <c r="H99" s="60"/>
    </row>
    <row r="100" spans="8:8" x14ac:dyDescent="0.25">
      <c r="H100" s="51"/>
    </row>
    <row r="101" spans="8:8" x14ac:dyDescent="0.25">
      <c r="H101" s="51"/>
    </row>
    <row r="102" spans="8:8" x14ac:dyDescent="0.25">
      <c r="H102" s="51"/>
    </row>
    <row r="103" spans="8:8" x14ac:dyDescent="0.25">
      <c r="H103" s="51"/>
    </row>
  </sheetData>
  <autoFilter ref="C3:C103"/>
  <mergeCells count="4">
    <mergeCell ref="B9:I9"/>
    <mergeCell ref="B6:I6"/>
    <mergeCell ref="B4:I4"/>
    <mergeCell ref="B3:I3"/>
  </mergeCells>
  <printOptions horizontalCentered="1"/>
  <pageMargins left="0.39370078740157483" right="0.39370078740157483" top="0.59055118110236227" bottom="0.39370078740157483" header="0.31496062992125984" footer="0.31496062992125984"/>
  <pageSetup scale="60" orientation="portrait" r:id="rId1"/>
  <rowBreaks count="2" manualBreakCount="2">
    <brk id="26" max="8" man="1"/>
    <brk id="3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PARTIDAS (SP)</vt:lpstr>
      <vt:lpstr>PRESUPUESTO LICITACIÓN (SP)</vt:lpstr>
      <vt:lpstr>'PRESUPUESTO LICITACIÓN (SP)'!Área_de_impresión</vt:lpstr>
      <vt:lpstr>'PRESUPUESTO LICITACIÓN (SP)'!Títulos_a_imprimir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Obras3</dc:creator>
  <cp:lastModifiedBy>PCR</cp:lastModifiedBy>
  <cp:lastPrinted>2021-05-27T00:21:07Z</cp:lastPrinted>
  <dcterms:created xsi:type="dcterms:W3CDTF">2014-07-08T15:31:06Z</dcterms:created>
  <dcterms:modified xsi:type="dcterms:W3CDTF">2021-05-29T02:29:23Z</dcterms:modified>
</cp:coreProperties>
</file>