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ARA RED\"/>
    </mc:Choice>
  </mc:AlternateContent>
  <bookViews>
    <workbookView xWindow="-120" yWindow="-120" windowWidth="29040" windowHeight="15840"/>
  </bookViews>
  <sheets>
    <sheet name="PARTIDAS" sheetId="14" r:id="rId1"/>
    <sheet name="CATALOGO" sheetId="5" r:id="rId2"/>
  </sheets>
  <definedNames>
    <definedName name="_xlnm.Print_Titles">#N/A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9" i="5" l="1"/>
  <c r="A6" i="5"/>
  <c r="E109" i="5" l="1"/>
  <c r="G152" i="5" l="1"/>
  <c r="J25" i="14" s="1"/>
  <c r="G80" i="5"/>
  <c r="J22" i="14" s="1"/>
  <c r="G105" i="5"/>
  <c r="J23" i="14" s="1"/>
  <c r="G148" i="5"/>
  <c r="J24" i="14" s="1"/>
  <c r="G40" i="5"/>
  <c r="J20" i="14" s="1"/>
  <c r="G52" i="5"/>
  <c r="J21" i="14" s="1"/>
  <c r="G21" i="5"/>
  <c r="J19" i="14" s="1"/>
  <c r="J30" i="14" l="1"/>
  <c r="J32" i="14" s="1"/>
  <c r="J34" i="14" s="1"/>
  <c r="G154" i="5"/>
  <c r="G155" i="5" l="1"/>
  <c r="G156" i="5" s="1"/>
</calcChain>
</file>

<file path=xl/sharedStrings.xml><?xml version="1.0" encoding="utf-8"?>
<sst xmlns="http://schemas.openxmlformats.org/spreadsheetml/2006/main" count="404" uniqueCount="299">
  <si>
    <t xml:space="preserve"> </t>
  </si>
  <si>
    <t>SUBTOTAL</t>
  </si>
  <si>
    <t>M3</t>
  </si>
  <si>
    <t>KG</t>
  </si>
  <si>
    <t>PZA</t>
  </si>
  <si>
    <t>M2</t>
  </si>
  <si>
    <t>ML</t>
  </si>
  <si>
    <t>LOTE</t>
  </si>
  <si>
    <t xml:space="preserve"> UNIVERSIDAD DEL MAR </t>
  </si>
  <si>
    <t>PUERTO ESCONDIDO    -    PUERTO ÁNGEL    -    HUATULCO</t>
  </si>
  <si>
    <t>DESCRIPCIÓN:</t>
  </si>
  <si>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</si>
  <si>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</si>
  <si>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</si>
  <si>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</si>
  <si>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</si>
  <si>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</si>
  <si>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</si>
  <si>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CAPITULO 0.- PRELIMINARES</t>
  </si>
  <si>
    <t>UM-PRE-DE-0010</t>
  </si>
  <si>
    <t>CAPITULO 1.- CIMENTACIÓN</t>
  </si>
  <si>
    <t>UM-CIM-TR-0010</t>
  </si>
  <si>
    <t>UM-CIM-EXM-0010</t>
  </si>
  <si>
    <t>UM-CIM-EXN-0020</t>
  </si>
  <si>
    <t>UM-CIM-PL-0010</t>
  </si>
  <si>
    <t>UM-CIM-AC-0010</t>
  </si>
  <si>
    <t>UM-CIM-AC-0020</t>
  </si>
  <si>
    <t>UM-CIM-AC-0030</t>
  </si>
  <si>
    <t>UM-CIM-AC-0040</t>
  </si>
  <si>
    <t>UM-CIM-CI-0010</t>
  </si>
  <si>
    <t>UM-CIM-CH-0020</t>
  </si>
  <si>
    <t>UM-CIM-CP-0020</t>
  </si>
  <si>
    <t>UM-CIM-EN-0010</t>
  </si>
  <si>
    <t>UM-CIM-CDI-0010</t>
  </si>
  <si>
    <t>UM-CIM-RE-0010</t>
  </si>
  <si>
    <t>UM-CIM-RE-0020</t>
  </si>
  <si>
    <t>UM-CIM-IM-0010</t>
  </si>
  <si>
    <t>CAPITULO 2.- ESTRUCTURAS</t>
  </si>
  <si>
    <t>UM-EST-AC-0010</t>
  </si>
  <si>
    <t>UM-EST-AC-0020</t>
  </si>
  <si>
    <t>UM-EST-AC-0030</t>
  </si>
  <si>
    <t>UM-EST-AC-0040</t>
  </si>
  <si>
    <t>UM-EST-AC-0050</t>
  </si>
  <si>
    <t>UM-EST-CIA-0010</t>
  </si>
  <si>
    <t>UM-EST-CIA-0020</t>
  </si>
  <si>
    <t>UM-EST-CIA-0030</t>
  </si>
  <si>
    <t>UM-EST-CH-0010</t>
  </si>
  <si>
    <t>UM-EST-CP-0020</t>
  </si>
  <si>
    <t>CAPITULO 3: ALBAÑILERIA Y ACABADOS</t>
  </si>
  <si>
    <t>UM-AA-CDZ-0010</t>
  </si>
  <si>
    <t>UM-AA-CC-0010</t>
  </si>
  <si>
    <t>UM-AA-CD-0010</t>
  </si>
  <si>
    <t>UM-AA-K0-0010</t>
  </si>
  <si>
    <t>UM-AA-K1-0010</t>
  </si>
  <si>
    <t>UM-AA-K2-0010</t>
  </si>
  <si>
    <t>UM-AA-MTR-0010</t>
  </si>
  <si>
    <t>UM-AA-FC-0010</t>
  </si>
  <si>
    <t>UM-AA-FC-0020</t>
  </si>
  <si>
    <t>UM-AA-FC-0030</t>
  </si>
  <si>
    <t>FIRME DE CONCRETO F`C=200KG/CM2 DE 10 CMS. DE ESPESOR CON MALLA ELECTROSOLDADA 6X6/10-10 REFORZADO, ACABADO RÚSTICO PARA RECIBIR LOSETA INCLUYE: MATERIALES, ACARREOS, PREPARACIÓN DE LA SUPERFICIE, NIVELACIÓN, CIMBRADO, TRASLAPES DE MALLA DE 15 CMS, COLADO, CURADO, MANO DE OBRA, EQUIPO Y HERRAMIENTA.</t>
  </si>
  <si>
    <t>UM-AA-SE-0010</t>
  </si>
  <si>
    <t>UM-AA-RA-0010</t>
  </si>
  <si>
    <t>UM-AA-ES-0010</t>
  </si>
  <si>
    <t>UM-AA-MC-0010</t>
  </si>
  <si>
    <t>UM-AA-AP-0010</t>
  </si>
  <si>
    <t>UM-AA-AP-0040</t>
  </si>
  <si>
    <t>APLANADO ACABADO RÚSTICO PARA RECIBIR AZULEJO CON MORTERO: CEMENTO ARENA PROP. 1:4 A PLOMO Y REGLA DE 2 A 2.5CMS.  DE ESPESOR. PREPARACIÓN DE LA SUPERFICIE POR APLANAR (PICADO Y/O HUMEDECIDO DEPENDIENDO DE LA SUPERFICIE),  CURADO Y DEJANDO PARTIR EL REPELLADO, SIN OQUEDADES, RAYONES, PROTUBERANCIAS. INCLUYE: MATERIAL, MANO DE OBRA, ANDAMIOS, REMATES Y ARISTAS A REGLA, BOQUILLAS.</t>
  </si>
  <si>
    <t>UM-AA-PI-0010</t>
  </si>
  <si>
    <t>APLICACIÓN DE PINTURA 100% ACRILICA, ACABADO MATE, BASE AGUA, EN MUROS, COLUMNAS, TRABES Y PLAFÓN. COLOR BLANCO OSTIÓN Y BLANCO AMANECER EN INTERIORES Y COLOR SIMILAR A EDIFICIOS EXISTENTES EN EXTERIOR,  DENSIDAD DE 1.025 - 1.38 G/ML, SOLIDOS EN PESO 50% MINIMO, APLICADO SOBRE UNA CAPA DE SELLADOR, TRABAJO TERMINADO A DOS MANOS, INCLUYE: MATERIALES, PREPRARACIÓN DE LA SUPERFICIE, ANDAMIOS, REBABEAR Y PLASTE NECESARIO.</t>
  </si>
  <si>
    <t>UM-AA-PI-0020</t>
  </si>
  <si>
    <t>APLICACIÓN DE PINTURA 100% ACRILICA, ACABADO MATE, BASE AGUA, DENSIDAD DE 1.025 - 1.38 G/ML, SOLIDOS EN PESO 50% MINIMO, EN ZOCLO DE CONCRETO CON ACABADO APARENTE O APLANADO, DE 10 CMS. DE ESPESOR COLOR INDICADO EN OBRA. INCLUYE: TRAZO, BOQUILLAS, MATERIALES, EQUIPO Y MANO DE OBRA.</t>
  </si>
  <si>
    <t>UM-AA-AZ-0010</t>
  </si>
  <si>
    <t>UM-AA-LO-0010</t>
  </si>
  <si>
    <t>UM-AA-LI-0010</t>
  </si>
  <si>
    <t>LIMPIEZA GENERAL DE LA OBRA. Y NIVELACION DEL TERRENO EN ÁREA DE MANIOBRAS, INCLUYE: TENDIDO DE MATERIALES RELLENO Y EXTRACCIÓN DE MATERIAL DE ESCOMBRO FUERA DE LA OBRA.</t>
  </si>
  <si>
    <t>CAPITULO 4: HERRERÍA Y CARPINTERÍA</t>
  </si>
  <si>
    <t>A) MUROS</t>
  </si>
  <si>
    <t>B) TECHUMBRE</t>
  </si>
  <si>
    <t>UM-HYC-LAR-0020</t>
  </si>
  <si>
    <t>UM-HYC-PTR-0030</t>
  </si>
  <si>
    <t>UM-HYC-PIN-0010</t>
  </si>
  <si>
    <t>UM-HYC-PRU-0010</t>
  </si>
  <si>
    <t>REALIZACIÓN DE PRUEBA DE LIQUIDOS PENETRANTES A JUNTAS O UNIONES DE ELEMENTOS METÁLICOS CON SOLDADURA (POR PERSONAL DE LABORATORIO), CONSISTENTE EN LIMPIEZA DE LA JUNTA, APLICACIÓN DE LIQUIDO PENETRANTE, APLICACIÓN DE MATERIAL ABSORVENTE O POLVO SUSPENDIDO EN UN MEDIO ACUOSO COMO REVELADOR. INCLUYE: ANDAMIOS, HERRAMIENTA, PRESENTACIÓN DE INFORME DE ACUERDO A LA NORMA ANSI/AWS D1.1. (LAS JUSTAS O UNIONES A LAS QUE SE REALIZARAN LAS PRUEBAS SE DEFINIRAN EN OBRA)</t>
  </si>
  <si>
    <t>UM-HYC-TECH-0010</t>
  </si>
  <si>
    <t>C) CANCELERÍA</t>
  </si>
  <si>
    <t>UM-HYC-MA-0010</t>
  </si>
  <si>
    <t>SUMINISTRO Y COLOCACION DE MAMPARAS EN BAÑOS SERÁN DE ACERO PORCELANIZADO SOBRE LÁMINA CAL. 24 DE 1.60 M DE ALTURA, PUERTAS DE 0.70 X 1.60 M, FIJADA AL PISO A 20 CM DEL N.P.T. Y A MURO CON TAQUETES EXPANSIVOS. INCLUYE: PERFIL TUBULAR CUADRADO GALVANIZADO CALIBRE 20 DE 3/4" X 3/4", PLACA DE CARTÓN EN FORMA DE PANAL DE 3/4" (HONEY COMB), ADHESIVO DE CONTACTO DE PRIMERA CALIDAD, MOLDURA PERIMETRAL DE ALUMINIO NATURAL MATE BOLEADO CON CORTES A 45°, PASADOR PARA MAMPARA CROMADO AMERICANO, HERRAJES DE ACERO INOXIDABLE, SOLDADURA, REMACHES. TORNILLERÍA, TAQUETES Y TODO LO NECESARIO PARA SU BUEN FUNCIONAMIENTO.</t>
  </si>
  <si>
    <t>UM-HYC-PAP-00010</t>
  </si>
  <si>
    <t>UM-HYC-VA-0010</t>
  </si>
  <si>
    <t>SUMINISTRO Y COLOCACIÓN DE VENTANA DE ALUMINIO ANODIZADO NATURAL DE 3" LÍNEA PESADA, SERÁ CORREDIZA, DE PROYECCIÓN O DE TIPO GUILLOTINA SEGÚN DETALLES Y ESPECIFICACIONES DEL PLANO, CON CRISTAL FILTRASOL DE 6MM EN CANCELERÍA EXTERIOR Y CRISTAL CLARO DE 6MM O ACRÍLICO ESMERILADO BLANCO DE 6MM EN CANCELERÍA INTERIOR, FIJADA CON TORNILLOS, TAQUETES Y REMACHES PARA FIJAR LAS HOJAS, SELLADO CON SILICÓN Y SELLADOR ACRÍLICO EN MARCOS. INCLUYE: JALADERAS, SEGUROS DE EMBUTIDO, PASADORES, BISAGRAS, CARRETILLAS, EMPAQUE DE VINIL, FELPA, MANO DE OBRA, EQUIPO, HERRAMIENTA Y TODO LO NECESARIO PARA SU BUEN FUNCIONAMIENTO.</t>
  </si>
  <si>
    <t>UM-HYC-VA-0010B</t>
  </si>
  <si>
    <t>CAPITULO 5: INSTALACIONES</t>
  </si>
  <si>
    <t>A) INSTALACIÓN HIDRO-SANITARIA</t>
  </si>
  <si>
    <t>UM-IHS-RS-0010</t>
  </si>
  <si>
    <t>UM-IHS-RV-0010A</t>
  </si>
  <si>
    <t>UM-IHS-SS-0010</t>
  </si>
  <si>
    <t>SALIDA SANITARIA DE 4" CON TUBERIA DE PVC SANITARIO REFORZADO, INCLUYE: CONEXIONES, TUBERIAS DE PVC DE 4", HERRAJES NECESARIOS Y DEMÁS MATERIALES, HERRAMIENTAS, MANO DE OBRA, PRUEBAS, RANURAS, RESANES Y TODO LO NECESARIO PARA SU BUEN FUNCIONAMIENTO. LIMPIEZA DEL ÁREA DE TRABAJO.</t>
  </si>
  <si>
    <t>UM-IHS-SS-0020</t>
  </si>
  <si>
    <t>SALIDA SANITARIA DE 2" CON TUBERIA DE PVC SANITARIO REFORZADO, INCLUYE: CONEXIONES, TUBERIAS DE PVC DE 2" Y 4",  MATERIALES, HERRAMIENTAS, MANO DE OBRA, PRUEBAS, RANURAS, RESANES Y TODO LO NECESARIO PARA SU BUEN FUNCIONAMIENTO. LIMPIEZA DEL ÁREA DE TRABAJO.</t>
  </si>
  <si>
    <t>SALIDA HIDRAULICA (LAVABO, WC Y FREGADERO), INCLUYE: TUBERIA CLASE 16 TUBOPLUS DE 1/2" Y 3/4", CONEXIONES (CODOS, YEES, TEES, CONECTORES), MATERIALES MENORES, HERRAMIENTA, MANO DE OBRA, PRUEBA DE HERMETICIDAD CON DURACIÓN MINIMA DE 3 HRS, RANURAS, RESANES Y TODO LO NECESARIO PARA SU BUEN FUNCIONAMIENTO. LIMPIEZA DEL ÁREA DE TRABAJO.</t>
  </si>
  <si>
    <t>UM-IHS-VE/PVC-0010</t>
  </si>
  <si>
    <t>PZ</t>
  </si>
  <si>
    <t>UM-IHS-TS-0010</t>
  </si>
  <si>
    <t>UM-IHS-TV-0010</t>
  </si>
  <si>
    <t>UM-IHS-CL-0030</t>
  </si>
  <si>
    <t>UM-IHS-LV-0030</t>
  </si>
  <si>
    <t>UM-IHS-MG-0020</t>
  </si>
  <si>
    <t>UM-IHS-WC-0010</t>
  </si>
  <si>
    <t>B) INSTALACIÓN ELÉCTRICA, RED Y ALARMAS</t>
  </si>
  <si>
    <t>SAL</t>
  </si>
  <si>
    <t>UM-IEL-TAP-0010</t>
  </si>
  <si>
    <t>UM-IEL-TE-0020</t>
  </si>
  <si>
    <t>UM-IEL-TF-0010A</t>
  </si>
  <si>
    <t>UM-IEL-VE-0010</t>
  </si>
  <si>
    <t>CAPITULO 6: OBRA EXTERIOR</t>
  </si>
  <si>
    <t>MURETE DE ENRASE EN CIMENTACIÓN CON BLOCK PESADO DE 10X14X28 CMS.  ASENTADO CON MORTERO CEMENTO-ARENA 1:3 DE 14 CM. DE ESPESOR, TRABAJO TERMINADO.</t>
  </si>
  <si>
    <t>UM-OE-FI-0020</t>
  </si>
  <si>
    <t>I.V.A. 16.00%</t>
  </si>
  <si>
    <t xml:space="preserve">TOTAL DEL PRESUPUESTO </t>
  </si>
  <si>
    <t>UM-AA-CC-0020</t>
  </si>
  <si>
    <t>UM-AA-MBP-0010</t>
  </si>
  <si>
    <t>UM-AA-ET-0010</t>
  </si>
  <si>
    <t>UM-AA-ET-0020</t>
  </si>
  <si>
    <t>"CONSTRUCCIÓN DE EDIFICIO DE DOS NIVELES PARA AULAS, CAMPUS PUERTO ESCONDIDO. EN LA UNIVERSIDAD DEL MAR"</t>
  </si>
  <si>
    <t>DESPALME DE TERRENO NATURAL CON MAQUINARIA, ESPESOR PROMEDIO DE 40 CM, INCLUYE: MAQUINARIA, EQUIPO, MANO DE OBRA,  CARGA Y ACARREO DEL MATERIAL NO ÚTIL A 1000 MTS. FUERA DE LA OBRA. TODO LO NECESARIO PARA SU CORRECTA EJECUCIÓN.</t>
  </si>
  <si>
    <t>TRAZO Y NIVELACION MANUAL PARA ESTABLECER EJES, BANCO DE NIVEL Y REFERENCIAS, INCLUYE MATERIALES, MANO DE OBRA Y HERRAMIENTAS.</t>
  </si>
  <si>
    <t xml:space="preserve">EXCAVACION CON MAQUINARÍA PARA CEPAS (TIPO CAJÓN), EN MATERIAL TIPO "B" A UNA PROFUNDIDAD DE 0 A 2.0 M. INCLUYE: AFINE DE TALUDES, Y COMPATACIÓN DEL TERRENO NATURAL A NIVEL DE DESPLANTE DE COMPTACION  A 95% DE SU P.V.S, ACARREO DENTRO Y FUERA DE LA OBRA DEL MATERIAL (ABUNDADO) NO UTILIZADO  PRODUCTO DE LA EXCAVACIÓN, A 650 MTS. FUERA DE LA OBRA. </t>
  </si>
  <si>
    <t>EXCAVACIÓN CON EQUIPO NEUMÁTICO PARA CEPAS, DE 0 A -2.00 M, EN MATERIAL TIPO C, INCLUYE:  AFINE DE TALUDES, Y COMPATACIÓN DEL TERRENO NATURAL A NIVEL DE DESPLANTE DE COMPTACION  A 95% DE SU P.V.S, ACARREO DENTRO Y FUERA DE LA OBRA DEL MATERIAL NO UTILIZADO PRODUCTO DE EXCAVACIÓN A 100 MTS FUERA DE LA OBRA, HERRAMIENTA Y TODO LO NECESARIO PARA SU CORRECTA EJECUCIÓN.</t>
  </si>
  <si>
    <t>CONSTRUCCIÓN DE PLANTILLA DE 5 CM DE ESPESOR DE CONCRETO SIMPLE HECHO EN OBRA DE F'C=100 KG/CM2, INCLUYE: PREPARACIÓN DE LA SUPERFICIE, NIVELACIÓN, MAESTREADO Y COLADO, MANO DE OBRA, EQUIPO Y HERRAMIENTA.</t>
  </si>
  <si>
    <t>ACERO DE REFUERZO  EN CIMENTACIÓN CON ALAMBRÓN DEL No.2 F´Y=2530KG/CM2, INCLUYE: SUMINISTRO, HABILITADO, ARMADO, TRASLAPES, GANCHOS (VER DETALLES ADICIONALES DE REFUERZO EN PLANOS ESTRUCTURALES) Y DESPERDICIOS.</t>
  </si>
  <si>
    <t>ACERO DE REFUERZO EN CIMENTACIÓN CON VARILLA DEL No. 3 F´Y=4200KG/CM2 INCLUYE: SUMINISTRO, HABILITADO, ARMADO, TRASLAPES, GANCHOS, ESCUADRAS (VER DETALLES ADICIONALES DE REFUERZO EN PLANOS ESTRUCTURALES), SILLETAS, DESPERDICIOS.</t>
  </si>
  <si>
    <t>ACERO DE REFUERZO EN CIMENTACIÓN CON VARILLA No. 4 F´Y=4200KG/CM2,  INCLUYE: SUMINISTRO, HABILITADO, ARMADO, TRASLAPES, GANCHOS, ESCUADRAS (VER DETALLES ADICIONALES DE REFUERZO EN PLANOS ESTRUCTURALES), SILLETAS, DESPERDICIOS.</t>
  </si>
  <si>
    <t>ACERO DE REFUERZO EN CIMENTACIÓN CON VARILLA No. 5 F´Y=4200KG/CM2,  INCLUYE: SUMINISTRO, HABILITADO, ARMADO, TRASLAPES, GANCHOS, ESCUADRAS (VER DETALLES ADICIONALES DE REFUERZO EN PLANOS ESTRUCTURALES), SILLETAS, DESPERDICIOS.</t>
  </si>
  <si>
    <t>CIMBRA COMÚN PARA CIMENTACIÓN CON MADERA DE PINO DE 3a., ACABADO COMÚN, INCLUYE: CIMBRADO Y DESCIMBRADO, MATERIAL Y MANO DE OBRA.</t>
  </si>
  <si>
    <t>CONCRETO HECHO EN OBRA F'C=250 KG/CM2 EN CIMENTACIÓN, T.M.A. 3/4", INCLUYE: COLOCADO, VIBRADO, CURADO POR 7 DÍAS Y PRUEBAS DE LABORATORIO.</t>
  </si>
  <si>
    <t>CONCRETO PREMEZCLADO F'C=250 KG/CM2 EN CIMENTACIÓN, T.M.A. 3/4", INCLUYE: COLOCADO, VIBRADO, CURADO DURANTE 7 DÍAS Y PRUEBAS DE LABORATORIO.</t>
  </si>
  <si>
    <t>MURETE DE ENRASE EN CIMENTACIÓN CON BLOCK MACIZO DE 15X20X40CMS.  ASENTADO CON MORTERO CEMENTO-ARENA 1:3 DE 20 CM. DE ESPESOR, TRABAJO TERMINADO.</t>
  </si>
  <si>
    <t>CADENA  DE DESPLANTE TIPO CD1 DE 20X25 CMS. COLADO MONOLITICO CON CONCRETO F'C=250KG/CM2, ARMADA CON 4 VARILLAS DEL #4 MÁS 2 VARILLAS 2 #3 Y EST. #2 @15 CM. INCLUYE: CIMBRA COMÚN, COLADO, DESCIMBRADO, CRUCE DE VARILLAS, CURADO, MANO DE OBRA, HERRAMIENTAS Y MATERIALES.</t>
  </si>
  <si>
    <t xml:space="preserve">RELLENO Y COMPACTACIÓN DE MATERIAL SELECTO  PRODUCTO DE EXCAVACIÓN CON EQUIPO MECÁNICO (PLACA VIBRATORIA)  Y AGUA EN CAPAS DE 20 CMS. DE ESPESOR AL 90% DE SU P.V.S INCLUYE: ACARREO DENTRO DE LA OBRA VOLUMEN MEDIDO COMPACTADO Y PRUEBAS DE LABORATORIO. </t>
  </si>
  <si>
    <t>SUMINISTRO Y RELLENO DE MATERIAL DE BANCO COMPACTADO,  CON EQUIPO MECÁNICO  Y AGUA, EN CAPAS DE 20 CMS. ESPESOR AL 90 % DE SU P.V.S. INCLUYE: ACARREO DENTRO DE LA OBRA  VOLUMEN MEDIDO COMPACTADO Y PRUEBAS DE LABORATORIO (INFORME DE CALIDAD Y PRUEBA DE COMPACTACIÓN).</t>
  </si>
  <si>
    <t>ACERO DE REFUERZO EN ESTRUCTURAS CON ALAMBRÓN DEL No.2 F´Y=2530KG/CM2 INCLUYE: SUMINISTRO, HABILITADO, ARMADO, TRASLAPES, GANCHOS (VER DETALLES ADICIONALES DE REFUERZO EN PLANOS ESTRUCTURALES) Y DESPERDICIOS, EN 1 Y 2 NIVEL.</t>
  </si>
  <si>
    <t>ACERO DE REFUERZO EN ESTRUCTURAS CON VARILLA DEL No.3 F'Y=4200KG/CM2 INCLUYE: SUMINISTRO, HABILITADO, ARMADO, TRASLAPES, GANCHOS, ESCUADRAS, (VER DETALLES ADICIONALES DE REFUERZO EN PLANOS ESTRUCTURALES), SILLETAS, DESPERDICIOS EN 1 Y 2 NIVEL.</t>
  </si>
  <si>
    <t>ACERO DE REFUERZO EN ESTRUCTURAS CON VARILLA DEL No.4 F'Y=4200KG/CM2 INCLUYE: SUMINISTRO, HABILITADO, ARMADO, TRASLAPES, GANCHOS, ESCUADRAS, (VER DETALLES ADICIONALES DE REFUERZO EN PLANOS ESTRUCTURALES), SILLETAS, DESPERDICIOS, EN 1 Y 2 NIVEL.</t>
  </si>
  <si>
    <t>ACERO DE REFUERZO EN ESTRUCTURAS CON VARILLA DEL No.6 F'Y=4200KG/CM2 INCLUYE: SUMINISTRO, HABILITADO, ARMADO, TRASLAPES, GANCHOS, ESCUADRAS, (VER DETALLES ADICIONALES DE REFUERZO EN PLANOS ESTRUCTURALES), SILLETAS, DESPERDICIOS, EN 1 Y 2 NIVEL.</t>
  </si>
  <si>
    <t>CIMBRA APARENTE EN COLUMNAS Y MUROS DE CONCRETO CON TRIPLAY DE PINO DE PRIMERA DE 16MM. SUPERFICIE LIMPIA, LIBRE DE SOBRANTE Y RESANE DE HUECOS.  INCLUYE:  MATERIALES, ACARREOS, CORTES, DESPERDICIOS, HABILITADO, CIMBRADO, DESCIMBRA, MANO DE OBRA, EQUIPO, HERRAMIENTA Y CHAFLANES, EN PRIMER Y SEGUNDO NIVEL.</t>
  </si>
  <si>
    <t>CIMBRA APARENTE EN TRABES O VIGAS CON TRIPLAY DE PINO DE PRIMERA DE 16 MM. SUPERFICIE LIMPIA, LIBRE DE SOBRANTE Y RESANE DE HUECOS. INCLUYE:  MATERIALES, ACARREOS, CORTES, DESPERDICIOS, HABILITADO, CIMBRADO, DESCIMBRADO, MANO DE OBRA, EQUIPO, HERRAMIENTA, CHAFLANES Y FRENTES EN PRIMER Y SEGUNDO NIVEL.</t>
  </si>
  <si>
    <t>CIMBRA APARENTE EN LOSAS, ACABADO APARENTE CON TRIPLAY PRIMERA DE PINO DE 16MM. SUPERFICIE LIMPIA, LIBRE DE SOBRANTES Y RESANES DE HUECOS INCLUYE: MATERIALES, ACARREOS, CORTES, DESPERDICIOS, HABILITADO, CIMBRADO, DESCIMBRADO, MANO DE OBRA, EQUIPO, HERRAMIENTA, CHAFLANES, GOTERO Y FRENTES, EN PRIMER Y SEGUNDO NIVEL.</t>
  </si>
  <si>
    <t>CONCRETO HECHO EN OBRA CON UN F´C=250KG/CM2, EN ESTRUCTURA, T.M.A. 3/4" INCLUYE: ACARREOS, COLOCACIÓN, VIBRADO, CURADO DURANTE 7 DÍAS MÍNIMO, Y PRUEBAS DE LABORATORIO.</t>
  </si>
  <si>
    <t>CONCRETO PREMEZCLADO F´C=250KG/CM2 EN ESTRUCTURAS Y LOSAS, COLADO MONOLITICAMENTE CON T.M.A. 3/4" INCLUYE: COLOCADO, VIBRADO, CURADO DURANTE 7 DÍAS MINIMO (3 VECES AL DIA) Y PRUEBAS DE LABORATORIO, EN LOSAS DE AZOTEA INCLUYE AFINE Y ACABADO PARA RECIBIR IMPERMEABILIZANTE, EN 1 Y 2 NIVEL.</t>
  </si>
  <si>
    <t>FIRME DE CONCRETO F`C=250KG/CM2 DE 10 CMS. DE ESPESOR CON MALLA ELECTROSOLDADA 6X6/10-10 REFORZADO ACABADO ESCOBILLADO. INCLUYE: MATERIALES, ACARREOS, PREPARACIÓN DE LA SUPERFICIE, NIVELACIÓN, CIMBRADO, COLADO, MANO DE OBRA, EQUIPO Y HERRAMIENTA.</t>
  </si>
  <si>
    <t>UM-PRE-RT-0010</t>
  </si>
  <si>
    <t>RELLENO Y COMPACTADO (90% DE SU P.V.S.) DE MATERIAL PRODUCTO DE CORTE PARA FORMACIÓN DE TERRAPLÉN: INCLUYE: MAQUINARIA Y EQUIPO, MANO DE OBRA, PRUEBAS DE COMPACTACIÓN Y TODO LO NECESARIO PARA SU EJECUCIÓN.</t>
  </si>
  <si>
    <t>UM-CIM-AC-0050</t>
  </si>
  <si>
    <t>TOTAL CAPITULO 4: HERRERÍA Y CARPINTERÍA</t>
  </si>
  <si>
    <t>TOTAL CAPITULO 2.- ESTRUCTURAS</t>
  </si>
  <si>
    <t>TOTAL CAPITULO 0.- PRELIMINARES</t>
  </si>
  <si>
    <t>TOTAL CAPITULO 1.- CIMENTACIÓN</t>
  </si>
  <si>
    <t>UM-HYC-PLA-0010</t>
  </si>
  <si>
    <t>UM-HYC-PL4-0010</t>
  </si>
  <si>
    <t>UM-HYC-AT-0010</t>
  </si>
  <si>
    <t>UM-HYC-AT-0020</t>
  </si>
  <si>
    <t>POLIN MONTEN 4MT12 A36 , PARA LARGUEROS L-1 EN CUBIERTA FORMA DE CAJA (VER DETALLE EN PLANO). INCLUYE: CORTES, MONTAJE SEGÚN ESPECIFICACIONES AISC, ALINEAMIENTO, PREPARACIÓN Y LIMPIEZA DEL METAL MEDIANTE CHORREADO ABRASIVO O TÉCNICA SIMILAR PARA SU PINTADO, SOLDADURA CLASE E7018, 2 CLIPS DE LAMINA DE CALIBRE 10  DE 13 X 7 X 9.5 CM. CON TORNILLOS CABEZA HEXAGONAL DE 1/2" X 1" CON TUERCA Y ARANDELA DE PRESIÓN EN CONEXIÓN DE LARGUERO SOBRE TM1  O LA PLACA DE ASIENTO Y TODO LO NECESARIO PARA SU CORRECTA INSTALACIÓN.</t>
  </si>
  <si>
    <t>SOPORTE DE ÁNGULO DE 1 1/4" X 3/16" SOLDADO A ESTRUCTURA, PARA COLGANTEO DE VENTILADORES A CUBIERTA. INCLUYE: CORTES, MONTAJE SEGÚN ESPECIFICACIONES AISC, ALINEAMIENTO, PREPARACIÓN Y LIMPIEZA DEL METAL MEDIANTE CHORREADO ABRASIVO O TÉCNICA SIMILAR PARA SU PINTADO, SOLDADURA CLASE E7018, ANDAMIOS, HERRAMIENTAS, EQUIPO, MATERIALES, MANO DE OBRA Y TODO LO NECESARIO PARA SU CORRECTA INSTALACIÓN.</t>
  </si>
  <si>
    <t>UM-HYC-IR/VM1-0020</t>
  </si>
  <si>
    <t>SUMINISTRO Y COLOCACIÓN PERFIL DE ACERO IR 254 X 22.3, PARA VIGA METALICA V-1 EN CUBIERTA. INCLUYE: CORTES, MONTAJE SEGÚN ESPECIFICACIONES AISC, ALINEAMIENTO, PREPARACIÓN Y LIMPIEZA DEL METAL MEDIANTE CHORREADO ABRASIVO O TÉCNICA SIMILAR PARA SU PINTADO, SOLDADURA CLASE E7018,  Y TODO LO NECESARIO PARA SU CORRECTA INSTALACIÓN.</t>
  </si>
  <si>
    <t>UM-HYC-PM/TM1-0010</t>
  </si>
  <si>
    <t xml:space="preserve">SUMINISTRO Y COLOCACIÓN POLIN MONTEN 8MT12 EN FORMA DE CAJA (VER ESPECIFICAIONES EN PLANO), PARA TRABE METALICA TM1 EN CUBIERTA. INCLUYE: CORTES, MONTAJE SEGÚN ESPECIFICACIONES AISC, ALINEAMIENTO, PREPARACIÓN Y LIMPIEZA DEL METAL MEDIANTE CHORREADO ABRASIVO O TÉCNICA SIMILAR PARA SU PINTADO, SOLDADURA CLASE E7018,  Y TODO LO NECESARIO PARA SU CORRECTA INSTALACIÓN. </t>
  </si>
  <si>
    <t>SUMINISTRO Y COLOCACIÓN DE  POLIN MONTEN  4MT14 EN FORMA DE CAJA PARA PUNTAL P-1 EN CUBIERTA (VER ESPECIFICACIONES EN PLANO). INCLUYE: CORTES, MONTAJE SEGÚN ESPECIFICACIONES DE DEL AISC, ALINEAMIENTO, PREPARACIÓN Y LIMPIEZA DEL METAL MEDIANTE CHORREADO ABRASIVO O TÉCNICA SIMILAR PARA SU PINTADO, SOLDADURA CLASE E7018 Y TODO LO NECESARIO PARA SU CORRECTA INSTALACIÓN.</t>
  </si>
  <si>
    <t>SUMINISTRO Y APLICACIÓN DE PINTURA EPOXICA SISTEMA MACROPOXI 646 FAST CURE EPOXI COLOR BLANCO A DOS MANOS CON PISTOLA,  EN TODOS LOS ELEMENTOS METALICOS, VM1, TM1, L1, P-1, PLACAS BASES Y DE CONEXIÓN, DE ASIENTO, ANGULOS, SUJETADORES, CLIPS, ATIESADORES, CARTABONES. INCLUYE: PREPARACION DEL METAL DE ACUERDO A LA FICHA TÉCNICA DEL PRODUCTO, ANDAMIOS, HERRAMIENTAS Y EQUIPO, MATERIALES MENORES, MANO DE OBRA Y TODO LO NECESARIO PARA SU CORRECTA APLICACIÓN.</t>
  </si>
  <si>
    <t>SUMINISTRO Y COLOCACION DE PUERTA DE ACCESO DE ACERO PORCELANIZADO SOBRE LAMINA CAL. 24 DE 0.97  X 2.25MTS. VER ESPECIFICACIONES DE PLANO, INCLUYE;  PERFIL TUBULAR CUADRADO GALVANIZADO CALIBRE 20 DE 1 1/4" X 3/4", PLACA DE CARTÓN EN FORMA DE PANAL DE 1 1/4" (HONEY COMB), ADHESIVO DE CONTACTO DE PRIMERA CALIDAD, MOLDURA PERIMETRAL DE ALUMINIO ANODIZADO NATURAL DE 1 1/2" CON CORTES A 45°, BISAGRAS DE ACERO INOXIDABLE, CHAPA PHILLIPS 550 Y TODO LO NECESARIO PARA SU BUEN FUNCIONAMIENTO. (PUERTA P1)</t>
  </si>
  <si>
    <t>SUMINISTRO Y COLOCACIÓN DE VENTANA DE ALUMINIO ANODIZADO NATURAL DE 3" LÍNEA PESADA, SERÁ FIJA SEGÚN DETALLES Y ESPECIFICACIONES DEL PLANO, CON CRISTAL FILTRASOL DE 6MM EN CANCELERÍA EXTERIOR Y CRISTAL CLARO DE 6MM O ACRÍLICO ESMERILADO BLANCO DE 6MM EN CANCELERÍA INTERIOR, FIJADA CON TORNILLOS, TAQUETES Y REMACHES PARA FIJAR LAS HOJAS, SELLADO CON SILICÓN Y SELLADOR ACRÍLICO EN MARCOS. INCLUYE: EMPAQUE DE VINIL, FELPA, MANO DE OBRA, EQUIPO, HERRAMIENTA Y TODO LO NECESARIO PARA SU BUEN FUNCIONAMIENTO.</t>
  </si>
  <si>
    <t>REGISTRO SANITARIO DE 40X60CM Y HASTA 1.05 M INTERIOR, FORJADO CON TABICÓN PESADO DE 10X14X28, APLANADO INTERIOR Y EXTERIOR CON MORTERO CEM-ARENA 1:3,  ACABADO PULIDO EN EL INTERIOR Y FINO EN EXTERIOR, CON TAPA DE 8CM DE ESPESOR DE CONCRETO F'C=150 KG/CM2 ACABAO RAYADO, CON MARCO Y CONTRAMARCO A BASE DE ÁNGULO DE 1 1/4", 1" X 3/16" Y REFORZADA CON VARILLAS DE 3/8", PISO DE 10 CM DE ESPESOR DE CONCRETO  Y COLADA CON CONCRETO F'C=150 KG/CM2, CON FORMACION DE MEDIA CAÑA.  INCLUYE: EXCAVACIÓN, RELLENO, EMBOQUILLADO DE TUBERIA EN PARED DE REGISTRO, MATEIALES, ACARREOS, MANO DE OBRA, EQUIPO Y HERRAMIENTA.</t>
  </si>
  <si>
    <t>UM-IHS-RAP-0010</t>
  </si>
  <si>
    <t>REGISTRO DE AGUAS PLUVIALES DE 40X60CM Y HASTA 1.05 M INTERIOR, FORJADO CON TABICÓN PESADO DE 10X14X28, APLANADO INTERIOR Y EXTERIOR CON MORTERO CEM-ARENA 1:3,  ACABADO PULIDO EN EL INTERIOR Y FINO EN EXTERIOR, CON TAPA DE 8CM DE ESPESOR DE CONCRETO F'C=150 KG/CM2 ACABAO RAYADO, CON MARCO Y CONTRAMARCO A BASE DE ÁNGULO DE 1 1/4", 1" X 3/16" Y REFORZADA CON VARILLAS DE 3/8", PISO DE 10 CM DE ESPESOR DE CONCRETO  Y COLADA CON CONCRETO F'C=150 KG/CM2, CON FORMACION DE MEDIA CAÑA.  INCLUYE: EXCAVACIÓN, RELLENO, EMBOQUILLADO DE TUBERIA EN PARED DE REGISTRO, MATEIALES, ACARREOS, MANO DE OBRA, EQUIPO Y HERRAMIENTA.</t>
  </si>
  <si>
    <t>REGISTRO PARA VÁLVULA DE 50X30X40 CM INTERIOR, FORJADO CON TABICON PESADO DE 10X14X28, APLANADO INTERIOR Y EXTERIOR CON MORTERO CEM-ARENA 1:3 ACABADO FINO, TAPA  DE 8CM DE ESPESOR DE CONCRETO F'C=150 KG/CM2 ACABAO RAYADO, CON MARCO Y CONTRAMARCO A BASE DE ÁNGULO DE 1 1/4", 1" X 3/16" Y REFORZADA CON VARILLAS DE 3/8", PISO DE 10 CM DE ESPESOR DE CONCRETO  Y COLADA CON CONCRETO F'C=150 KG/CM2, CON FORMACION DE MEDIA CAÑA.  INCLUYE: EXCAVACIÓN, RELLENO, EMBOQUILLADO DE TUBERIA EN PARED DE REGISTRO, MATEIALES, ACARREOS, MANO DE OBRA, EQUIPO Y HERRAMIENTA.</t>
  </si>
  <si>
    <t>UM-IHS-SH/PPR-0010</t>
  </si>
  <si>
    <t>UM-IHS-LA/PPR-0100</t>
  </si>
  <si>
    <t>UM-IHS-LA/PVC-0114</t>
  </si>
  <si>
    <t>SUMINISTRO, INSTALACIÓN Y CONEXIÓN DE LÍNEA DE ALIMENTACIÓN HIDRAULICA CON TUBO DE POLIPROPILENO COPÓLIMERO RANDOM (PP-R) DE 40MM (1 1/4" INT), INCLUYE: TRAZO, EXCAVACIÓN,  TENDIDO DE TUBO, RELLENO COMPACTADO, CONEXIONES, HERRAMIENTA, MANO DE OBRA, PRUEBA HIDROSTÁTICA Y TODO LO NECESARIO PARA SU BUEN FUNCIONAMIENTO. LIMPIEZA DEL ÁREA DE TRABAJO.</t>
  </si>
  <si>
    <t>SUMINISTRO Y TENDIDO DE TUBO SANIT. PVC REFORZADO DE 100 MM  (4") DE DIAMETRO. INCLUYE: CONEXIÓN A REGISTROS DE LA LINEA DE DRENAJE, CODOS, COPLES, YEES, TEES, TRAZO, EXCAVACIÓN, CAMA DE ARENA, RELLENO CON MATERIAL PRODUCTO DE EXCAVACIÓN, COMPACTACIÓN, MATERIALES MENORES, PRUEBAS Y TODO LO NECESARIO PARA SU CORRECTO FUNCIONAMIENTO.</t>
  </si>
  <si>
    <t>SUMINISTRO E INSTALACÓN DE TUBO DE VENTILACIÓN PARA LINEA SANITARIA CON TUBO DE PVC SANITARIO REFORZADO DE 2" HASTA 50 CM SOBRE EL NIVEL DE LA AZOTEA, INCLUYE: TUBERIA DE PVC, CONEXIONES, MATERIALES MENORES, HERRAMIENTA, MANO DE OBRA, RANURAS, RESANES Y TODO LO NECESARIO PARA SU BUEN FUNCIONAMIENTO.</t>
  </si>
  <si>
    <t>UM-IHS-TR-01</t>
  </si>
  <si>
    <t>SUMINISTRO Y COLOCACIÓN DE TAPON DE REGISTRO HEMBRA MARCA DAVINCHI-ME MODELO 488933 DE COBRE ACABADO: SEMI BRLLANTE   DIAMETRO: 100 mm (4"). INCLUYE: SUMINISTRO, INSTALACIÓN, PRUEBA  Y TODO LO NECESARIO PARA SU CORRECTO FUNCIONAMIENTO.</t>
  </si>
  <si>
    <t>UM-IEL-LC-0010</t>
  </si>
  <si>
    <t>SALIDA PARA VENTILADOR DE TECHO, CON CAJA DE REGISTRO DE PVC DE 19 MM., SUMINISTRO Y COLOCACION DE TUBO CONDUIT PVC TIPO PESADO DE 13 Y 19 MM., INCLUYE:GUIAS DE ACERO GALVANIZADO C.14, OMEGA DE VARILLA DE 3/8" PARA FIJACIÓN Y TODO LO NECESARIO PARA SU CORRECTA EJECUCION (VER PLANO ELECTRICO).</t>
  </si>
  <si>
    <t>UM-IEL-AP-0010</t>
  </si>
  <si>
    <t>SALIDA PARA APAGADOR SENCILLO O DE ESCALERA Y CONTROL DE VENTILADOR CON CHALUPA DE PVC. TUBO Y CONECTOR CONDUIT DE PVC. TIPO PESADO DE 13 MM.,  INCLUYE: RANURAS, RESANES EN MUROS, GUIAS DE ACERO GALVANIZADO C. 14 Y TODO LO NECESARIO PARA SU CORRECTA EJECUCIÓN Y FUNCIONAMIENTO (VER PLANO ELECTRICO).</t>
  </si>
  <si>
    <t>UM-IEL-AP-0010A</t>
  </si>
  <si>
    <t>UM-IEL-SR-0010</t>
  </si>
  <si>
    <t>SALIDA PARA RED, TELÉFONO, SISTEMA DE ALARMA, CÁMARA Y CAÑON PROYECTO EN MUROS Y PISOS, CON TUBERÍA CONDUIT DE PVC TIPO PESADO DE 13, 19 Y 25 MM. CON UN DESARROLLO DE 4 M, CHALUPA DE PVC DE 3/4" INCLUYE: RANURAS Y RESANES Y TODO LO NECESARIO PARA SU CORRECTA EJECUCIÓN (VER PLANO ELÉCTRICO).</t>
  </si>
  <si>
    <t>UM-IEL-32LTLLED2282V40B</t>
  </si>
  <si>
    <t>UM-IEL-CDP127</t>
  </si>
  <si>
    <t>UM-IEL-CDP12720A</t>
  </si>
  <si>
    <t>UM-IEL-VEC961</t>
  </si>
  <si>
    <t>UM-IEL-HDMI-0010</t>
  </si>
  <si>
    <t>SALIDA DE HDMI POR MURO EN PLANTA BAJA Y ALTA, CON TUBO CONDUIT PVC TIPO PESADO DE 25 MM., CAJA DE REGISTRO GALVANIZADO DE 25 MM., INCLUYE: CABLES HDMI 15M MACHO-MACHO, PLACA DE PARED HDMI HEMBRA-HEMBRA (STARTTECH), CURVAS, TAPAS, SOBRETAPAS GALV., Y TODO LO NECESARIO PARA SU CORRECTA EJECUCION.</t>
  </si>
  <si>
    <t>UM-IEL-CC4/0-2/0</t>
  </si>
  <si>
    <t>UM-IEL-CD2</t>
  </si>
  <si>
    <t>UM-IEL-TE-0040</t>
  </si>
  <si>
    <t xml:space="preserve">SUMINISTRO Y TENDIDO DE TUBO CONDUIT PVC 2" DE DIÁMETRO TIPO PESADO PARA  A LA RED, INCLUYE: CONEXIÓN, UNION A REGISTRO, MATERIALES, MANO DE OBRA, EQUIPO, HERRAMIENTA Y TODO LO NECESARIO PARA SU CORRECTA EJECUCIÓN. </t>
  </si>
  <si>
    <t>UM-IEL-REI-6060</t>
  </si>
  <si>
    <t>REGISTRO ELÉCTRICO INTERIOR DE 60 X 60 CM. DE MEDIDAS INTERIORES Y 80CM DE PROFUNDIDAD, A BASE DE MUROS DE TABICÓN DE CONCRETO DE 10X14X28 CMS.  ASENTADO CON MEZCLA DE CEMENTO ARENA EN PROPORCIÓN DE 1:5, DE 1 CM. DE ESPESOR, APLANADO ACABADO PULIDO EN INTERIOR, PISO CON FILTRO DE GRAVA DE 10 CMS. DE ESPESOR; TAPA EXPLORABLE DE CONCRETO DE 6 CMS.DE ESPESOR, DE CONCRETO HECHO EN OBRA DE F'C=250 KG/CM2 A BASE DE MARCO Y CONTRAMARCO PREFABRICADO DE ÁNGULO DE FIERRO DE 1/8 X 1”   REFORZADA CON VARILLA DE 3/8” A CADA 17 CM, ACABADO DE ACUERDO AL TIPO DE LOSETA , INCLUYE: TRAZO, NIVELACIÓN, EXCAVACIÓN, TODOS LOS MATERIALES NECESARIOS, ACARREOS EN CARRETILLA A 10 MTS., DESPERDICIOS, LIMPIEZA, MANO DE OBRA, EQUIPO Y HERRAMIENTA.</t>
  </si>
  <si>
    <t>UM-IEL-REET-1010</t>
  </si>
  <si>
    <t>REGISTRO ELÉCTRICO EXTERIOR TIPO BANCA DE 100 X 1000 CM DE MEDIDAS INTERIORES Y 100 CM DE PROFUNDIDAD Y CON ALTURA MINIMA DE TAPA DE 0.45 MTS DE N.P.T; A BASE DE MUROS DE TABICÓN DE 10X14X28 CM.  ASENTADO CON MEZCLA DE CEMENTO ARENA EN PROPORCIÓN DE 1:5, DE 1 CM. DE ESPESOR, APLANADO ACABADO PULIDO EN INTERIOR Y ACABADO FINO EN EXTERIOR, PISO CON FILTRO DE GRABA DE 3/4” DE 10 CMS. DE ESPESOR, TAPA EXPLORABLE DE CONCRETO DE 8 CM DE ESPESOR REFORZADA CON VARILLA DEL 3/8" A CADA 20 CM EN AMBOS SENTIDOS, COLADA CON CONCRETO HECHO EN OBRA DE F'C=250 KG/CM2, INCLUYE: TRAZO, NIVELACIÓN, EXCAVACIÓN, TODOS LOS MATERIALES NECESARIOS, ACARREOS EN CARRETILLA A 10 MTS., DESPERDICIOS, LIMPIEZA, MANO DE OBRA, EQUIPO Y HERRAMIENTA.</t>
  </si>
  <si>
    <t>UM-IEL-RRETC668</t>
  </si>
  <si>
    <t>REGISTRO DE RED EXTERIOR TIPO BANCA DE 60 X 60 CM. DE MEDIDAS INTERIORES Y 80 CM DE PROFUNDIDAD, A BASE DE MUROS DE TABICÓN DE CONCRETO DE 10X14X28 CMS.  ASENTADO CON MEZCLA DE CEMENTO ARENA EN PROPORCIÓN DE 1:5, DE 1 CM. DE ESPESOR, APLANADO ACABADO PULIDO EN INTERIOR Y ACABADO FINO EN EXTERIOR, PISO DE CONCRETO F'C=150 KG/CM2 DE 10 CMS. DE ESPESOR; TAPA EXPLORABLE DE CONCRETO DE 6 CMS.DE ESPESOR REFORZADA CON VARILLAS DE 3/8” A CADA 17 CM EN AMBOS SENTIDOS, DE CONCRETO HECHO EN OBRA DE F'C=250 KG/CM2, INCLUYE: TRAZO, NIVELACIÓN, EXCAVACIÓN, TODOS LOS MATERIALES NECESARIOS, ACARREOS EN CARRETILLA A 10 MTS., DESPERDICIOS, LIMPIEZA, MANO DE OBRA, EQUIPO Y HERRAMIENTA.</t>
  </si>
  <si>
    <t>UM-IEL-EN5030150</t>
  </si>
  <si>
    <t>ENCOFRADO PARA TUBERÍA SUBTERRANEA ELÉCTRICA O DE RED DE 50 CM DE ANCHO Y 30 CM DE ALTURA, CON CONCRETO HIDRÁULICO F´C=150KG/CM2, INCLUYE: TRAZO, EXCAVACIÓN DE CEPA DE 50X80 CM, CAMA DE ARENA DE 10 CM DE ESPESOR PARA TENDIDO DE TUBERIA, SEPARADORES DE PVC PARA DUCTOS SUBTERRANEOS A CADA 1.50 M; DE ACUERDO AL DIAMETRO DE LA TUBERÍA, RELLENO COMPACTADO CON BAILARINA PARA CUBRIR EL ENCOFRADO, MATERIAL, MANO DE OBRA, EQUIPO, HERRAMIENTA Y TODO LO NECESARIO PARA SU CORRECTA EJECUCIÓN</t>
  </si>
  <si>
    <t>TOTAL CAPITULO 5: INSTALACIONES</t>
  </si>
  <si>
    <t>FIRME DE CONCRETO HIDRÁULICO F´C=250KG/CM2. DE 10 CMS. DE ESPESOR REFORZADO CON MALLA ELECTROSOLDADA 66/10-10, ACABADO ESTAMPADO, INCLUYE: TRAZO, NIVELACION, EXCAVACION, RELLENO, COMPACTACIÓN CON MEDIOS MECÁNICOS: BAILARINA Y AGUA, CIMBRA, TRASLAPES DE MALLA DE 10 CMS. COLADO, CURADO DURANTE 7 DIAS (3 VECES AL DIA), DESCIMBRADO, MANO DE OBRA, HERRAMIENTA Y MATERIALES.</t>
  </si>
  <si>
    <t>UM-CIM-ME-0020</t>
  </si>
  <si>
    <t>TOTAL CAPITULO 6: OBRA EXTERIOR</t>
  </si>
  <si>
    <t>TOTAL CAPITULO 3: ALBAÑILERIA Y ACABADOS</t>
  </si>
  <si>
    <t>TOTAL</t>
  </si>
  <si>
    <t xml:space="preserve">CADENA DE CONCRETO PARA ZOCLO F`C=250KG/CM2 DE 15X15 CM. ACABADO APARENTE ARMADO CON 2 VARILLAS DEL No. 3 FY=4200KG/CM2 Y ESTRIBOS DEL No. 2 @ 20 CM. INCLUYE: CIMBRADO, DESCIMBRADO, CRUCES DE VARILLAS, MANO DE OBRA HERRAMIENTA Y MATERIALES, EN 1 Y 2 NIVEL.   </t>
  </si>
  <si>
    <t>CADENA INTERMEDIA O DE CERRAMIENTO TIPO CC1 DE CONCRETO ARMADO F´C=250KG/CM2 DE  15X30 CMS, ARMADO CON 4 VARILLAS DEL No. 4 Y 2 VARILLAS DEL No. 3 F´Y=4200 KG/CM2 Y ESTRIBOS DEL  No. 2  @15 CM EN AMBOS SENTIDOS. INCLUYE: CIMBRA COMÚN, COLADO, DESCIMBRADO, CRUCE DE VARILLAS, CURADO, MANO DE OBRA, HERRAMIENTAS Y MATERIALES, EN 1 Y 2 NIVEL.</t>
  </si>
  <si>
    <t>CADENA INTERMEDIA O DE CERRAMIENTO TIPO CC2 DE CONCRETO ARMADO F´C=250KG/CM2 DE  20X30 CMS, ARMADO CON 4 VARILLAS DEL No. 4 Y 2 VARILLAS DEL No. 3 F´Y=4200 KG/CM2 Y ESTRIBOS DEL  No. 2  @15 CM EN AMBOS SENTIDOS. INCLUYE: CIMBRA COMÚN, COLADO, DESCIMBRADO, CRUCE DE VARILLAS, CURADO, MANO DE OBRA, HERRAMIENTAS Y MATERIALES, EN 1 Y 2 NIVEL.</t>
  </si>
  <si>
    <t>CADENA DE CONCRETO MV   F´C= 250KG/CM2 DE 14x17 CMS (VER DETALLE EN PLANOS) . ARMADO CON 5 VARILLAS DEL No. 3 F Y=4200KG/CM2 Y ESTRIBOS DEL No. 2 @ 20 CMS; ANCLADOLA A LOS CASTILLOS, INCLUYE: CIMBRADO, COLADO, DESCIMBRADO Y CRUCES DE VARILLAS, MANO DE OBRA, HERRAMIENTA Y MATERIALES, EN 1 Y 2 NIVEL</t>
  </si>
  <si>
    <t xml:space="preserve">CASTILLO DE CONCRETO K0 F´C= 250KG/CM2 DE 14x15 CMS. ARMADO CON 4 VARILLAS DEL No. 3 F´Y=4200KG/CM2 Y ESTRIBOS DEL No. 2, 6 @ 10, @ 20 CMS. INCLUYE: CIMBRA COMÚN, DESCIMBRADO Y CRUCES DE VARILLAS, ANCLAJE, ESCUADRAS,  MANO DE OBRA, HERRAMIENTA Y MATERIALES. </t>
  </si>
  <si>
    <t>CASTILLO DE CONCRETO K1 Ó KS1 F´C=250KG/CM2 DE 15X15 CM. DE SECCIÓN, ARMADO CON 4 VARILLAS DEL No. 4 FÝ=4200KG/CM2 Y ESTRIBOS DEL No. 2 @ 20 CMS. INCLUYE: CIMBRA COMÚN, DESCIMBRADO, CRUCE DE VARILLAS, ANCLAJE, ESCUADRAS, MANO DE OBRA, HERRAMIENTA Y MATERIALES.</t>
  </si>
  <si>
    <t>CASTILLO DE CONCRETO K2 Ó KS2 F´C=250KG/CM2 DE 15X20 CM. DE SECCIÓN, ARMADO CON 4 VARILLAS DEL No.4 FY=4200KG/CM2 Y 2 VARILLAS DE #3 Y ESTRIBOS DEL No.2 @20 INCLUYE: CIMBRA COMÚN, DESCIMBRADO, CRUCE DE VARILLAS, ANCLAJE, ESCUADRAS, MANO DE OBRA, HERRAMIENTA Y MATERIALES, EN 1 Y 2 NIVEL.</t>
  </si>
  <si>
    <t>MURO DE TABIQUE DE BARRO ROJO RECOCIDO 7X14X28 CM. DE 14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</si>
  <si>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>FINO DE CONCRETO F`C=200KG/CM2 DE 6 CMS. DE ESPESOR SIN ARMAR PARA ENTREPISO, ACABADO ESCOBILLADO, INCLUYE: MATERIALES, ACARREOS, PREPARACION DE LA SUPERFICIE, NIVELACIÓN, CIMBRADO, COLADO, MANO DE OBRA, EQUIPO Y HERRAMIENTA.</t>
  </si>
  <si>
    <t>SEPARACIÓN ENTRE CASTILLOS-COLUMNAS-MUROS CON PLACA DE POLIESTIRENO DE 1"; CANAL DE LÁMINA CALIBRE 18, CON 2 TAQUETES DE EXPANSIÓN DE DIÁMETRO 1/4" @ 50 CM. VERTICALES (VER DETALLE EN PLANO), INCLUYE: MANO DE OBRA, HERRAMIENTA Y MATERIALES, EN 1 Y 2 NIVEL.</t>
  </si>
  <si>
    <t xml:space="preserve">RAMPA Y DESCANSO PARA ESCALERA DE CONCRETO HIDRAULICO F´C=250KG/CM2. DE 10 CM. DE ESPESOR, REFORZADO CON VARILLA DEL #3 F´Y=4200KG/CM2. @ 22 CM. HORIZONTALES Y @ 25CM VERTICALES,  DESCANSO CON ACABADO DESLAVADO Y PERIMETRO DE  7 CMS. DE ANCHO COLOCADO CON GRANZÓN DE 3/8", ACABADO DESLAVADO, INCLUYE: TRAZO, CIMBRA APARENTE CON TRIPLAY DE PINO DE PRIMERA DE 16 MM. SUPERFICIE LIMPIA, DESCIMBRADO, HABILITADO DE MATERIALES, ANCLAJE A CADENAS Y TRABES, ARMADO DE PARRILLA, BASTONES @ 40 CM. CONCRETO CON T.M.A. 3/4", ACARREO, COLADO, VIBRADO, CURADO, MANO DE OBRA, HERRAMIENTA,  MATERIALES Y TODO LO NECESARIO PARA SU CORRECTA EJECUCION (VER ARMADO Y DETALLE EN PLANO). </t>
  </si>
  <si>
    <t>FORJADO DE ESCALÓN DE CONCRETO F´C=250KG/CM2, DE 30 CMS. DE HUELLA Y 17 CMS. DE PERALTE, FORJADO DE NARIZ CON CIMBRA APARENTE DE 7X7 CMS. (VER DETALLE EN PLANO), ARMADO DE PARRILLA CON VARILLAS #3 @ 25CM. Y DOS VARILLAS DEL #3, ACABADO DESLAVADO, Y  PERIMETRO DE 5 CMS. DE ANCHO COLADO CON GRANZÓN DE 3/8", ACABADO DESLAVADO, INCLUYE: TRAZO, CIMBRA APARENTE, DESCIMBRADO HABILITADO DE MATERIALES, ANCLAJE A CADENAS Y TRABES, ACARREO, COLADO, VIBRADO, CURADO, MANO DE OBRA, HERRAMIENTA Y MATERIALES.</t>
  </si>
  <si>
    <t>APLANADO ACABADO FINO MORTERO: CEMENTO ARENA PROP. 1:4 A PLOMO Y REGLA DE 2 A 2.5CMS DE ESPESOR, PREPARACIÓN DE LA SUPERFICIE POR APLANAR (PICADO Y/O HUMEDECIDO DEPENDIENDO DE LA SUPERFICIE),  CURADO Y DEJANDO PARTIR EL REPELLADO, ACABADO CON FLOTA O PLANA DE MADERA HASTA OBTENER TEXTURA UNIFORME, SIN OQUEDADES, RAYONES, PROTUBERANCIAS. INCLUYE: MATERIAL, MANO DE OBRA, ANDAMIOS, REMATES Y ARISTAS A REGLA, BOQUILLAS Y RECORTES DE APLANADO PARA ZOCLO.</t>
  </si>
  <si>
    <t>UM-HYC-PL1-0010</t>
  </si>
  <si>
    <t>UM-HYC-PL2-0010</t>
  </si>
  <si>
    <t>UM-HYC-PL3-0010</t>
  </si>
  <si>
    <t>UM-HYC-PM/P1-0010</t>
  </si>
  <si>
    <t>UM-IHS-CAP-0010</t>
  </si>
  <si>
    <t>SUMINISTRO Y COLOCACIÓN CANALÓN DE AGUA PLUVIAL DE PVC DE 31x29 CM CON BAJADA DE AGUA DE Ø6 (150MM),  SUJETADO @ 40CM AL PUNTAL P-1 (SEGÚN LAS ESPECIFICACIONES DEL PLANO). INCLUYE: COMPONENTES, ACARREOS, INSTALACIÓN, PRUEBAS, MANO DE OBRA, EQUIPO, HERRAMIENTA Y TODO LO NECESARIO PARA SU CORRECTA INSTALACIÓN.</t>
  </si>
  <si>
    <t>SUMINISTRO Y TENDIDO DE TUBERIA TIPO PAD 3"  DE DIÁMETRO LISO RD 17, INCLUYE: CONEXIÓN, UNION A REGISTRO, MATERIALES, MANO DE OBRA, EQUIPO, HERRAMIENTA Y TODO LO NECESARIO PARA SU CORRECTA EJECUCIÓN. UNIDAD DE OBRA TERMINADA.</t>
  </si>
  <si>
    <t>SUMINISTRO, INSTALACIÓN Y CONEXIÓN DE LÍNEA DE ALIMENTACIÓN HIDRAULICA CON TUBO DE POLIPROPILENO COPÓLIMERO RANDOM (PP-R) DE 50MM (2" INT), INCLUYE: TRAZO, EXCAVACIÓN,  TENDIDO DE TUBO, RELLENO COMPACTADO, CONEXIONES, HERRAMIENTA, MANO DE OBRA, PRUEBA HIDROSTÁTICA Y TODO LO NECESARIO PARA SU BUEN FUNCIONAMIENTO. LIMPIEZA DEL ÁREA DE TRABAJO.</t>
  </si>
  <si>
    <t>SUMINISTRO E INSTALACIÓN DE VÁLVULA DE ESFERA DESMONTABLE DE 50MM (2"INT)   DEL SISTEMA DE TUBOPLUS.  INCLUYE: SUMINISTRO, ACARREOS, INSTALACIÓN, PRUEBAS, MANO DE OBRA, EQUIPO Y HERRAMIENTA.</t>
  </si>
  <si>
    <t>UM-IEL-LC/EXP-0010</t>
  </si>
  <si>
    <t>SALIDA PARA LUMINARIA Y VENTILADOR DE REGISTRO Y TAPA CONDUIT PVC TIPO PESADO DE 3" X 3", TUBERIA CONDUIT PVC TIPO PESADO DE 13 Y 19 MM, FIJADA A LA ESTRUCTURA MEDIANTE UNICANAL Y ABRAZADERA A DISTANCIA ADECUADO, CAJA REGISTRO , CONDULET CON ROSCA INTERIOR, MONITOR Y CONTRA., INCLUYE:  TUBERÍA CONDUIT PVC TIPO PESADO 13 O 19 MM, TUBERÍA CONDUIT PVC FLEXIBLE DE 3/8" A LAMPARAS, COPLES, CONECTORES, CURVAS, CONDULET, TAPAS CIEGAS, GUIAS DE ACERO GALVANIZADO C.14 UNICANAL 2"X2", ABRAZADERAS PARA RIEL UNICANAL DE 16 O 21 MM, ESPARRAGOS DE 5/16", DOBLE TUERCA, RONDANA PLANA, RONDANA DE PRESIÓN DE 5/16" O ABRAZADERA UÑA SOLERA PARA FIJACIÓN A ESTRUCTURA METALICA, ELEVACIONES Y TODO LO NECESARIO PARA SU CORRECTA EJECUCION (VER PLANO ELÉCTRICO).</t>
  </si>
  <si>
    <t>SALIDA PARA LUMINARIA, CONTACTO, EXTRACTOR, APAGADOR Y TIMBRE, CON TUBERIA CONDUIT DE PVC TIPO PESADO DE 13, 19 Y 25 MM, CON UN DESARROLLO DE 4.0 M, CHALUPA Y CAJA REGISTRO DE PVC REFORZADO DE 13 Y 19 MM, INCLUYE: CONECTOR Y CONTRA, RANURAS Y RESANES EN MUROS, GUÍAS DE ACERO GALVANIZADO C.14, OMEGA DE VARILLA DE 3/8" PARA VENTILADOR Y TODO LO NECESARIO PARA SU CORRECTA EJECUCIÓN (VER PLANO ELÉCTRICO).</t>
  </si>
  <si>
    <t>SALIDA PARA APAGADOR SENCILLO O DE ESCALERA Y CONTROL DE VENTILADOR CON CHALUPA DE PVC. TUBO Y CONECTOR CONDUIT DE PVC. TIPO PESADO DE 13 Y 19 MM, CAJA PVC Y CONECTOR PARA CAMBIO A TUBERIA EXPUESTA, TUBERIA CONDUIT PVC PESADO DE 13 Y 19 MM, MONITOR Y CONTRA,  INCLUYE: RANURAS, RESANES EN MUROS, GUIAS DE ACERO GALVANIZADO C. 14,  Y TODO LO NECESARIO PARA SU CORRECTA EJECUCIÓN Y FUNCIONAMIENTO (VER PLANO ELECTRICO).</t>
  </si>
  <si>
    <t>MURO DE BLOCK MACIZO DE CEMENTO DE 10X14X28 CM. DE 20 CM. DE ESPESOR, A DIFERENTES ALTURAS, EN HILADAS A PLOMO Y A NIVEL JUNTEADO CON CEMENTO-MORTERO-ARENA PROPORCIÓN 1/2:1:4 1/2  ACABADO COMÚN. INCLUYE: ANDAMIOS ELEVACIONES A UNA ALTURA DE HASTA 5 M, MANO DE OBRA, HERRAMIENTA Y MATERIALES, EN 1 Y 2 NIVEL.</t>
  </si>
  <si>
    <t xml:space="preserve">SUMINISTRO Y COLOCACIÓN DE PLACAS DE CONEXIÓN PL-2 DE ACERO A-36 DE 13MM DE 20X40 CM, PARA CONEXIÓN CON TRABE TM1  INCLUYE: 6 ANCLAS DE REDONDO LISO Ø16MM CON EXTREMOS ROSCADOS TUERCAS Y DOBLE RONDANA GRADO ESTRUCTURAL , CON DOBLE CARTABON CB1 DE ACERO A-50 DE PLACA DE 6MM SOLDADO, CON PLACA DE REFUERZO EN CARAS LATERALES DE 6MM CON UNA LONGITUD DE 40CM, CORTES, ALINEACIÓN, MONTAJE, SOLDADURA CLASE E7018, PREPARACIÓN Y LIMPIEZA DEL METAL MEDIANTE CHORREADO ABRASIVO O SIMILAR PARA SU PINTADO, Y TODO LO NECESARIO PARA SU CORRECTA INSTALACIÓN. (DESARROLLO DE ACUERDO A LAS ESPECIFICACIONES DEL PLANO DETALLE 1) </t>
  </si>
  <si>
    <t xml:space="preserve">SUMINISTRO Y COLOCACIÓN DE PLACAS DE CONEXIÓN PL-1 DE ACERO A-36 DE 13MM DE 20X40 CM, PARA CONEXIÓN CON TRABE TM1 A COLUMNA  INCLUYE: 4 ANCLAS DE REDONDO LISO Ø16MM CON EXTREMOS ROSCADOS TUERCAS Y DOBLE RONDANA GRADO ESTRUCTURAL, CON DOBLE ATIESADOR DE ACERO A-50  POR LADO DE LA PLACA DE 6MM, PLACA SUPERIOR DE 6MM  DE 8X12CM, CORTES, ALINEACIÓN, MONTAJE, SOLDADURA CLASE E7018, PREPARACIÓN Y LIMPIEZA DEL METAL MEDIANTE CHORREADO ABRASIVO O SIMILAR PARA SU PINTADO, Y TODO LO NECESARIO PARA SU CORRECTA INSTALACIÓN. (DESARROLLO DE ACUERDO A LAS ESPECIFICACIONES DEL PLANO DETALLE 1) </t>
  </si>
  <si>
    <t xml:space="preserve">SUMINISTRO Y COLOCACIÓN DE PLACAS DE CONEXIÓN V1-MURO DE ACERO A-36 DE 10 MM DE CADA UNA DE 20X28 CM, PARA CONEXIÓN CON VIGA V1  INCLUYE: 2 PLACAS, 4 ANCLAS PASANTES DE BARRA NEGRA ROSCADA DE Ø16MM Y 23 CM DE LONGITUD CON TUERCAS Y RONDANAS DE GRADO ESTRUCTURAL, CON PLACAS  SUPERIORES E INFERIORES DE ACERO A-36 DE 6MM DE 11X8 CM, CORTES, ALINEACIÓN, MONTAJE, SOLDADURA CLASE E7018, PREPARACIÓN Y LIMPIEZA DEL METAL MEDIANTE CHORREADO ABRASIVO O SIMILAR PARA SU PINTADO, Y TODO LO NECESARIO PARA SU CORRECTA INSTALACIÓN. (DESARROLLO DE ACUERDO A LAS ESPECIFICACIONES DEL PLANO DETALLE CONEXIÓN V1-MURO) </t>
  </si>
  <si>
    <t xml:space="preserve">SUMINISTRO Y COLOCACIÓN DE PLACAS DE CONEXIÓN V1-TM1 DE ACERO A-36 DE 6MM, AMBAS DE 20 X 29.5 CM. INCLUYE: PLACAS SUPERIOR E INFERIORES DE ACERO A-36 DE 6MM DE 11X8 CM, CORTES, ALINEACION, MONTAJE, SOLDADURA CLASE E7018, PREPARACIÓN Y LIMPIEZA DEL METAL MEDIANTE CHORREADO ABRASIVO O TÉCNICA SIMILAR PARA SU PINTADO Y TODO LO NECESARIO PARA SU CORRECTA INSTALACIÓN. (DESARROLLO DE ACUERDO A LAS ESPECIFICACIONES DEL PLANO DETALLE DE CONEXIÓN V1-TM1) </t>
  </si>
  <si>
    <t xml:space="preserve">SUMINISTRO Y COLOCACIÓN DE PLACA (ATIESADOR INTERIOR) CALIBRE 10 EN AMBOS MONTENES CAJA 8MT12. INCLUYE: CORTES, ALINEACION, MONTAJE, SOLDADURA CLASE E7018, PREPARACIÓN Y LIMPIEZA DEL METAL MEDIANTE CHORREADO ABRASIVO O TÉCNICA SIMILAR PARA SU PINTADO Y TODO LO NECESARIO PARA SU CORRECTA INSTALACIÓN. (DESARROLLO DE ACUERDO A LAS ESPECIFICACIONES DEL PLANO DETALLE DE CONEXIÓN V1-TM1) </t>
  </si>
  <si>
    <t xml:space="preserve">SUMINISTRO Y COLOCACIÓN DE PLACAS (2 ATIESADORES INFERIORES) A MONTENES CAJA 8MT12 DE ACERO A-50 DE 6MM DE 14X8 CM SOLDADO A LA PLACA DE CONEXIÓN DE V1 A TM1. INCLUYE: CORTES, ALINEACION, MONTAJE, SOLDADURA CLASE E7018, PREPARACIÓN Y LIMPIEZA DEL METAL MEDIANTE CHORREADO ABRASIVO O TÉCNICA SIMILAR PARA SU PINTADO Y TODO LO NECESARIO PARA SU CORRECTA INSTALACIÓN. (DESARROLLO DE ACUERDO A LAS ESPECIFICACIONES DEL PLANO DETALLE DE CONEXIÓN V1-TM1) </t>
  </si>
  <si>
    <t xml:space="preserve">SUMINISTRO Y COLOCACIÓN DE PLACA DE ASIENTO DE ACERO A-36 DE 8MM, DE 20 X 15 CM. INCLUYE: 2 ANCLAS DE REDONDO LISO Ø13MM Y 35CM DE DESARROLLO CON EXTREMOS ROSCADOS TUERCAS Y DOBLE RONDANA GRADO ESTRUCTURAL, CORTES, ALINEACION, MONTAJE, SOLDADURA CLASE E7018, PREPARACIÓN Y LIMPIEZA DEL METAL MEDIANTE CHORREADO ABRASIVO O TÉCNICA SIMILAR PARA SU PINTADO Y TODO LO NECESARIO PARA SU CORRECTA INSTALACIÓN. (DESARROLLO DE ACUERDO A LAS ESPECIFICACIONES DEL PLANO DETALLE APOYO L1 EN MURO) </t>
  </si>
  <si>
    <t>ACERO DE REFUERZO EN CIMENTACIÓN CON VARILLA No.6 F´Y=4200KG/CM2,  INCLUYE: SUMINISTRO, HABILITADO, ARMADO, TRASLAPES, GANCHOS, ESCUADRAS (VER DETALLES ADICIONALES DE REFUERZO EN PLANOS ESTRUCTURALES), SILLETAS, DESPERDICIOS.</t>
  </si>
  <si>
    <t>ACERO DE REFUERZO EN ESTRUCTURAS CON VARILLA DELNo.5 F'Y=4200KG/CM2 INCLUYE: SUMINISTRO, HABILITADO, ARMADO, TRASLAPES, GANCHOS, ESCUADRAS, (VER DETALLES ADICIONALES DE REFUERZO EN PLANOS ESTRUCTURALES), SILLETAS, DESPERDICIOS, EN 1 Y 2 NIVEL.</t>
  </si>
  <si>
    <t xml:space="preserve">CONSTRUCCIÓN DE ESTRADO DE 6.68 X 1.25MTS. CON 20 CMS. DE PERALTE, CON UN RODAPIE DE 15x34 CM CON UN ARMADO CON 4 VARILLAS N°. 3 Y ESTRIBOS DEL N°. 2 @20CM; CON CONECTOR A MURO DE VARILLA CORRUGADA N°. 4 @25CM. RELLENO DE TEPETATE  CON MATERIAL DE BANCO COLOCADO EN DOS CAPAS Y COMPACTADO POR MEDIOS MANUALES, FIRME DE CONCRETO F'C=200 KG/CM2 REFORZADO CON MALLA ELECTROSOLDADA 66/88, CON ACABADO RÚSTICO PARA RECIBIR LOSETA, FORJADO DE NARIZ CON CIMBRA APARENTE DE 9.5X9 CMS CON ACABADO DESLAVADO. (VER DETALLE EN PLANO). EN NIVEL 1 </t>
  </si>
  <si>
    <t>CONSTRUCCIÓN DE ESTRADO DE 6.68 X 1.25MTS. POR 20 CMS. DE PERALTE, CON REPISON DE TABICON DE CEMENTO DE 10X14X28, DE 14 CMS EN TODO EL PERIMETRO A UNA ALTURA DE 11 CM. CON CONECTOR A MURO DE VARILLA CORRUGADA N°. 4 @25CM. RELLENO DE TEPETATE  CON MATERIAL DE BANCO COLOCADO EN DOS CAPAS Y COMPACTADO POR MEDIOS MANUALES, FIRME DE CONCRETO F'C=200 KG/CM2 REFORZADO CON MALLA ELECTROSOLDADA 66/88, CON ACABADO RÚSTICO PARA RECIBIR LOSETA, FORJADO DE NARIZ CON CIMBRA APARENTE DE 9.5X9 CMS CON ACABADO DESLAVADO. (VER DETALLE EN PLANO). EN NIVEL 2</t>
  </si>
  <si>
    <t>UNIVERSIDAD DEL MAR</t>
  </si>
  <si>
    <t>PUERTO ESCONDIDO - PUERTO ÁNGEL - HUATULCO</t>
  </si>
  <si>
    <t>PARTIDAS</t>
  </si>
  <si>
    <t>POR PARTIDAS</t>
  </si>
  <si>
    <t>CAP. 1</t>
  </si>
  <si>
    <t>CIMENTACIÓN</t>
  </si>
  <si>
    <t>CAP. 2</t>
  </si>
  <si>
    <t>ESTRUCTURAS</t>
  </si>
  <si>
    <t>CAP. 3</t>
  </si>
  <si>
    <t>ALBAÑILERÍA Y ACABADOS</t>
  </si>
  <si>
    <t>CAP. 4</t>
  </si>
  <si>
    <t>HERRERÍA Y CARPINTERÍA</t>
  </si>
  <si>
    <t>CAP. 5</t>
  </si>
  <si>
    <t>INSTALACIONES</t>
  </si>
  <si>
    <t>CAP. 6</t>
  </si>
  <si>
    <t>OBRA EXTERIOR</t>
  </si>
  <si>
    <t xml:space="preserve">SUBTOTAL </t>
  </si>
  <si>
    <t>I.V.A. 16%</t>
  </si>
  <si>
    <t>TOTAL OBRA</t>
  </si>
  <si>
    <t>CAP. 0</t>
  </si>
  <si>
    <t>PRELIMINARES</t>
  </si>
  <si>
    <t>CON LA CONSTRUCCIÓN DEL PROYECTO SE GENERA UN EDIFICIO DE DOS NIVELES CON 9 AULAS QUE PROPORCIONARÁN UN AMBIENTE ADECUADO CON LUZ, TEMPERATURA Y DIMENSIONES PARA SU CORRECTO FUNCIONAMIENTO EN EL PROCESO DE ENSEÑANZA-APRENDIZAJE BAJO LOS LINEAMIENTOS Y CONDICIONES NECESARIAS EN EL CONTEXTO COVID-19, EL EDIFICIO FUNCIONARÁ EN UN HORARIO DE 8:00 A 13:00 H Y DE 16:00 A 19:00 H, DE LUNES A VIERNES, OFERTANDO 40 H/CLASE A LA SEMANA SIMULTANEAMENTE EN CADA ESPACIO, POR LO QUE SE OFRECEN SEMANALMENTE UN TOTAL DE 360 H/CLASE LO QUE SIGNIFICA PODER ATENDER A LOS 32 GRUPOS ACTUALES CON AL MENOS 11.25 H/CLASE POR SEMANA PARA CADA GRUPO, ADEMÁS DE DISPONER DE MÓDULOS SANITARIOS Y DIFERENTE ACCESO PARA CADA NIVEL DEL EDIFICIO LO QUE CONTRIBUYE A UN MEJOR FLUJO VIAL, EL EDIFICIO DE 925.7 M2 DE DOS NIVELES, LOS CUALES ESTARÁN DISTRIBUIDOS EN 462.85 M2 PARA CADA NIVEL. EL PRIMER NIVEL SE DIVIDE EN 296.55 M2 PARA 4 AULAS CLASE, 54.60 M2 PARA SANITARIOS Y 111.70 M2 PARA ANDADOR Y DESPLANTE DE ESCALERAS Y PARA EL SEGUNDO NIVEL 351.15 M2 PARA 5 AULAS CLASE Y 111.70 PARA VESTÍBULO Y CUBO DE ESCALERAS. LA ESTRUCTURA ESTÁ CONFORMADA POR CIMENTACIÓN  A BASE DE ZAPATAS CORRIDAS, MURETES DE ENRASE, TRABES DE CIMENTACIÓN Y CADENAS DE DESPLANTE, LA ESTRUCTURA DE PRIMER Y SEGUNDO NIVEL  ESTÁ CONFORMADA POR COLUMNAS, CASTILLOS, TRABES, CERRAMIENTOS, MUROS DE CONCRETO, LOSA DE ENTREPISO Y EN AZOTEA CON REMATE DE COLUMNAS METÁLICAS PARA LIGAR Y DAR MAYOR ALTURA A LA ESTRUCTURA A BASE DE TRABES METÁLICAS, LARGUEROS, CONTRAFLAMBEO Y CONTRAVENTEO QUE SOPORTAN LA TECHUMBRE A BASE DE LÁMINA TIPO SÁNDWICH CON POLIURETANO EXPANDIDO DE ALTA DENSIDAD (40KG/M3) Y AMBAS CARAS DE ACERO GALVANIZADO PREPINTADO DE 1 1/2" CAL 26/26,  CABALLETE Y TAPAGOTERO, MURO DE TABIQUE ROJO COMÚN, APLANADO EN INTERIOR Y EXTERIOR, ACABADOS CON SELLADOR Y PINTURA VINÍLICA, FIRME DE CONCRETO REFORZADO CON MALLA ELECTROSOLDADA Y ACABADO CON LOSETA CERÁMICA, CANCELERÍA DE ALUMINIO EN PUERTAS Y VENTANAS, INSTALACIÓN HIDRO-SANITARIA, ELÉCTRICA Y RED, EN LA UNIVERSIDAD DEL MAR</t>
  </si>
  <si>
    <r>
      <rPr>
        <b/>
        <sz val="11"/>
        <rFont val="Calibri"/>
        <family val="2"/>
      </rPr>
      <t>LOCALIDAD</t>
    </r>
    <r>
      <rPr>
        <sz val="11"/>
        <rFont val="Calibri"/>
        <family val="2"/>
      </rPr>
      <t>: 009- PUERTO ESCONDIDO</t>
    </r>
  </si>
  <si>
    <r>
      <rPr>
        <b/>
        <sz val="11"/>
        <rFont val="Calibri"/>
        <family val="2"/>
      </rPr>
      <t>MUNICIPIO</t>
    </r>
    <r>
      <rPr>
        <sz val="11"/>
        <rFont val="Calibri"/>
        <family val="2"/>
      </rPr>
      <t>: 318- SAN PEDRO MIXTEPEC –DTO 22</t>
    </r>
  </si>
  <si>
    <r>
      <rPr>
        <b/>
        <sz val="11"/>
        <rFont val="Calibri"/>
        <family val="2"/>
      </rPr>
      <t>REGIÓN</t>
    </r>
    <r>
      <rPr>
        <sz val="11"/>
        <rFont val="Calibri"/>
        <family val="2"/>
      </rPr>
      <t>: 02- COSTA</t>
    </r>
  </si>
  <si>
    <r>
      <rPr>
        <b/>
        <sz val="11"/>
        <rFont val="Calibri"/>
        <family val="2"/>
      </rPr>
      <t>NÚMERO DE OBRA</t>
    </r>
    <r>
      <rPr>
        <sz val="11"/>
        <rFont val="Calibri"/>
        <family val="2"/>
      </rPr>
      <t xml:space="preserve">: </t>
    </r>
    <r>
      <rPr>
        <sz val="10"/>
        <rFont val="Century Gothic"/>
        <family val="2"/>
      </rPr>
      <t>FAM-IES/0470/221295/2022</t>
    </r>
  </si>
  <si>
    <r>
      <rPr>
        <b/>
        <sz val="11"/>
        <rFont val="Calibri"/>
        <family val="2"/>
        <scheme val="minor"/>
      </rPr>
      <t>LOCALIDAD</t>
    </r>
    <r>
      <rPr>
        <sz val="11"/>
        <rFont val="Calibri"/>
        <family val="2"/>
        <scheme val="minor"/>
      </rPr>
      <t>: 009- PUERTO ESCONDIDO</t>
    </r>
  </si>
  <si>
    <r>
      <rPr>
        <b/>
        <sz val="11"/>
        <rFont val="Calibri"/>
        <family val="2"/>
        <scheme val="minor"/>
      </rPr>
      <t>MUNICIPIO</t>
    </r>
    <r>
      <rPr>
        <sz val="11"/>
        <rFont val="Calibri"/>
        <family val="2"/>
        <scheme val="minor"/>
      </rPr>
      <t>: 318- SAN PEDRO MIXTEPEC –DTO 22</t>
    </r>
  </si>
  <si>
    <r>
      <rPr>
        <b/>
        <sz val="11"/>
        <rFont val="Calibri"/>
        <family val="2"/>
        <scheme val="minor"/>
      </rPr>
      <t>REGIÓN</t>
    </r>
    <r>
      <rPr>
        <sz val="11"/>
        <rFont val="Calibri"/>
        <family val="2"/>
        <scheme val="minor"/>
      </rPr>
      <t>: 02- COSTA</t>
    </r>
  </si>
  <si>
    <r>
      <rPr>
        <b/>
        <sz val="11"/>
        <rFont val="Calibri"/>
        <family val="2"/>
        <scheme val="minor"/>
      </rPr>
      <t>NÚMERO DE OBRA</t>
    </r>
    <r>
      <rPr>
        <sz val="11"/>
        <rFont val="Calibri"/>
        <family val="2"/>
        <scheme val="minor"/>
      </rPr>
      <t>: FAM-IES/0470/221295/2022</t>
    </r>
  </si>
  <si>
    <t>SUMINISTRO Y APLICACIÓN DE IMPERMEABILIZANTE ASFÁLTICO  BASE SOLVENTE MARCA FESTER, IMPERQUIMIA O SIMILAR, EN CADENA DE ZOCLO Y/O CADENA DE DESPLANTE TRES CARAS Y DOS HILADAS DE TABIQUE EN INTERIOR Y EXTERIOR, INCLUYE: MATERIALES, MANO DE OBRA, ACARREOS, DESPERDICIOS Y LIMPIEZA.</t>
  </si>
  <si>
    <t>FABRICACIÓN DE MESETA PARA LAVAMANOS .60 M DE ANCHO X 2.03 M DE LARGO X.72 M DE ALTURA  DE CONCRETO F´C=250KG/CM2,  DE 10 CM DE ESPESOR DE ACUERDO A PROYECTO, ARMADA CON ACERO DEL #3  A CADA 15 CM EN AMBOS SENTIDOS F´Y=4200KG/CM2,  EMPOTRADA AL MURO, CON MÉNSULA DE CONCRETO, ARMADA CON ACERO DEL #3  A CADA 15 CM EN AMBOS SENTIDOS F´Y=4200KG/CM2 (VER DETALLE EN PLANO). INCLUYE: MATERIALES, MANO DE OBRA, HERRAMIENTA, RANURADO DE MURO, CIMBRADO, DESCIMBRADO,  ARMADO, COLADO Y RECUBRIMIENTO DE LA BARRA Y MENSULA DE CONCRETO, CON LAMBRIN MARCA INTERCERAMIC MODELO MURETTO BRUNO COLOR CAFÉ DE 40X60 CMS. O SIMILAR, COLOCADO CON PEGAZULEJO A PLOMO Y A HILO O JUNTEADO CON CEMENTO BLANCO A HUESO, ESQUINAS BOLEADAS, PREPARACIÓN DE TUBERÍA PARA ALIMENTACIÓN HIDRÁULICA Y CONEXIÓN A DRENAJE,  ACOPIO Y RETIRO DE DESPERDICIOS A TIRO AUTORIZADO Y LIMPIEZA DEL ÁREA DE TRABAJO Y TODO LO NECESARIO PARA SU CORRECTA EJECUCIÓN.</t>
  </si>
  <si>
    <t>SUMINISTRO Y COLOCACIÓN DE LAMBRÍN DE PRIMERA CALIDAD MARCA INTERCERAMIC MODELO MURETTO BRUNO COLOR GRIS DE 40X60 CMS. O SIMILAR, COLOCADO CON PEGAZULEJO A PLOMO Y A HILO O JUNTEADO CON CEMENTO BLANCO A HUESO. ALTURA DEL LAMBRIN 1.80 MTS. SOBRE EL NIVEL DE PISO TERMINADO.</t>
  </si>
  <si>
    <t>SUMINISTRO Y COLOCACIÓN DE LOSETA CERAMICA ANTIDERRAPANTE DE PRIMERA CALIDAD MARCA INTERCERAMIC MODELO MAXIMA COLOR COBALT DE 33X33 CMS. O SIMILAR, ASENTADA CON MORTERO: CEMENTO-ARENA PROPORCION 1:4, JUNTA DE 1 CM. INCLUYE: EMBOQUILLADO COLOR A ELEGIR, CORTES RECTOS A 45°, REMATES Y DESPERDICIOS. LIMPIEZA DEL AREA DE TRABAJO Y RETIRO DE SOBRANTES AFUERA DE LA OBRA.</t>
  </si>
  <si>
    <t>SUMINISTRO Y COLOCACIÓN DE TECHUMBRE A BASE DE PANEL METÁLICO TIPO SANDWICH PARA CUBIERTA, INYECTADO EN LINEA CONTINUA CON POLIURETANO EXPANDIDO DE ALTA DENSIDAD (40KG/M3) Y AMBAS CARAS DE ACERO GALVANIZADO PREPINTADO MODELO GLAMET DE 2 1/2" CAL 26/28. INCLUYE: PLACAS DE FIJACION GALVANIZADAS Y PIJAS AUTORROSCANTES DE 1/4"Ø X 3",  CABALLETE LISO, CLOSURE, TAPAJUNTAS CON TORNILLOS GALVANIZADOS AUTOTALADRANTES DE  1/4"Ø X 7/8" @1.50M CON NEOPRENO CON ARANDELA PLASTICA PINTADA PARA FIJACIÓN, MONTAJE, TRASLADOS, ELEVACIONES, SELLADOR SIKAFLEX COLOR BLANCO O SIMILAR, EN UNIONES Y TODO LO NECESARIO PARA SU CORRECTA INSTALACIÓN.</t>
  </si>
  <si>
    <t>SUMINISTRO Y COLOCACIÓN DE COLADERA PARA PISO INTERIOR EGO INTELIGENTE ECO 8401, MARCO (10X10 CM) Y REJILLA DE ACERO INOXIDABLE O SIMILAR. CUERPO CON VÁLVULA ANTIRRETORNO TIPO CONTRAPESO DE PVC, INCLUYE: MANO DE OBRA Y TODO LO NECESARIO PARA SU BUEN FUNCIONAMIENTO.</t>
  </si>
  <si>
    <t>SUMINISTRO Y COLOCACION DE  MIGITORIO SECO MOJAVE  COLOR BLANCO CON SISTEMA TDS2 (TECNOLOGÍA DRENA Y SELLA DE DOBLE ESFERA) MARCA HELVEX O SIMILAR, INCLUYE: PIJAS Y UNA  LLAVE DE RESORTE CROMADA, PRUEBAS Y TODO LOS MATERIALES PARA SU CORRECTA FIJACIÓN Y FUNCIONAMIENTO.</t>
  </si>
  <si>
    <t>SUMINISTRO Y COLOCACIÓN DE LUMINARIA SUSPENDIDA, LAMPARA MONTISI V  32W, LUZ BLANCA, BASE G5 TECNOLITE (32LTLLED2282V40B) O SIMILAR,  INCLUYE: CABLEADO AL TABLERO CON CONDUCTOR CALIBRE  No. 12 AWG. TIPO THW. MARCA CONDUMEX,  2 PZ VARILLA ROSCADA DE 1/4" PARA SUJECIÓN, ABRAZADERA TIPO TRAPECIO "U", TUERCAS Y RONDANAS,  CONEXIONES, APAGADORES, MISCELÁNEOS, PRUEBAS Y TODO LO NECESARIO PARA SU BUEN FUNCIONAMIENTO.</t>
  </si>
  <si>
    <t>SUMINISTRO Y COLOCACIÓN DE CONTACTOS DOBLES TIPO  DÚPLEX POLARIZADOS, CON POLO DE TIERRA FISICA A 127 VOLTS, MARCA BITICINO MODELO MODUS O SIMILAR. INCLUYE:  TAPA REALZADA, CABLEADO, CONDUCTOR CALIBRE No. 10 AWG. TIPO THW. MARCA CONDUMEX, CONEXIONES, PRUEBAS Y MISCELÁNEOS.</t>
  </si>
  <si>
    <t>SUMINISTRO Y COLOCACIÓN DE CONTACTO  DÚPLEX POLARIZADOS A 20 AMPERES, CON POLO DE TIERRA FISICA A 127 VOLTS, MARCA LEVITÓN MODELO S01-CR20-IS  O SIMILAR. INCLUYE:  TAPA REALZADA, CABLEADO, CONDUCTOR CALIBRE No. 10 AWG. TIPO THW. MARCA CONDUMEX, CONEXIONES, PRUEBAS Y MISCELÁNEOS.</t>
  </si>
  <si>
    <t xml:space="preserve">SUMINISTRO Y COLOCACIÓN DE TAPAS MARCA STEREN PARA SALIDAS DE EQUIPO DE CÓMPUTO CON SALIDA RJ45 DE UN PUERTO O SIMILAR.  INCLUYE: CABLE UTP CATEGORIAS 6 MARCA CONDUMEX O AVAYA, RJ45 DESDE LA SALIDA DE RED AL CONCENTRADOR DEJANDO PUNTAS DE 2.50 M., MANO DE OBRA Y TODO LO NECESARIO PARA SU CORRECTA INSTALACIÓN.   </t>
  </si>
  <si>
    <t>SUMINISTRO Y COLOCACION DE CONDUCTOR CUADRUPLEX AI-XLP 90°C, 600V DE ALUMINIO DURO Y AISLAMIENTO XLP (3X2AWG + 1X4AWG)  MARCA VIAKON, VULCANEL O SIMILAR. INCLUYE: CONECTOR MULTIPLE MECÁNICO BZ44 DE 4 VIAS 600V PARA INTERCONEXIÓN DE CABLEADO EN REGISTRO, LIMPIEZA CON SOLVENTE DIELECTRICO, CABLEADO, CONEXIONES, MISCELANEOS Y PRUEBAS.</t>
  </si>
  <si>
    <t>SUMINISTRO Y COLOCACION DE CABLE DESNUDO PARA TIERRA FISICA CALIBRE No. 4 AWG. DE COBRE SEMIDURO CLASE A (DE 7 HILOS) MARCA, CONDUMEX O SIMILAR. INCLUYE:CONECTOR MULTIPLE MECÁNICO BZ44 DE 4 VIAS 600V PARA INTERCONEXIÓN DE CABLEADO EN REGISTRO, LIMPIEZA CON SOLVENTE DIELECTRICO, CABLEADO, CONEXIONES, MISCELANEOS Y PRUEBAS.</t>
  </si>
  <si>
    <t>SUMINISTRO Y COLOCACION  DE VARILLA COOPERWELD DE 5/8"X 3 MTS,  O SIMILAR, HINCADO DENTRO DE REGISTRO ELECTRICO, INCLUYE:  SOLDADURA EXOTERMICA CADWEL No. 90, POLVO QUIMICO GEM, CONEXIÓN TIPO GT HERRAMIENTA Y TODO LO NECESARIO PARA SU CORRECTA EJECUCION.</t>
  </si>
  <si>
    <t>SUMINISTRO E INSTALACIÓN DE LAVABO CERÁMICO LC 010 COLOR BLANCO DE SOBREPONER EN MESETA  CON UNA PERFORACION Y CON REBOSADERO MARCA  TECNOBATH  O SIMILAR. INCLUYE:  MEZCLADORA DE MONOMANDO  PARA LAVABO DECO PROYECTA MO8-DC-02 MARCA HELVEX, PERIMETRO SELLADO CON SILICÓN ACÉTICO CON FUNGICIDA, HERRAMIENTA, MANO DE OBRA Y TODO LO NECESARIO PARA SU BUEN FUNCIONAMIENTO.</t>
  </si>
  <si>
    <t>SUMINISTRO E INSTALACIÓN DE VENTILADOR DE TECHO MODELO VEC961 MARCA SUPREME V.E.C. PREMIUN, DE 56" CON 3 ASPAS EN ACERO COLOR BLANCO, DE 5 VELOCIDADES, 127 VOLTS, 60 HZ, 90 WATTS DE CONSUMO O SIMILAR. INCLUYE: CABLEADO CON CONDUCTOR CALIBRE 12 AWG THW MARCA CONDUMEX, CONTROL DE VENTILADOR, CONEXIÓN, MISCELANEOS Y PRUEBAS.</t>
  </si>
  <si>
    <t>SUMINISTRO E INSTALACIÓN DE WC INODORO, TAZA Y TANQUE CON ASIENTO Y TAPA MODELO AUSTRAL DE PALANCA CON SISTEMA DE DESCARGA TURVEX CON SIFÓN JET, GRADO ECOLÓGICO, MARCA HELVEX O SIMILAR. INCLUYE: JUNTA PROHEL, KIT DE TORNILLO-PIJAS DE ACERO INOXIDABLE, PERIMETRO SELLADO CON SILICÓN ACÉTICO CON FUNGICIDA, HERRAMIENTA, MANO DE OBRA Y TODO LO NECESARIO PARA SU BUEN FUNCIONAMIENTO.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</si>
</sst>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[$$-80A]#,##0.00"/>
    <numFmt numFmtId="168" formatCode="0.0000"/>
    <numFmt numFmtId="169" formatCode="&quot;$&quot;#,##0.00"/>
    <numFmt numFmtId="170" formatCode="[$$-80A]#,##0.00000"/>
    <numFmt numFmtId="171" formatCode="#,##0.00\ _€"/>
    <numFmt numFmtId="172" formatCode="_(&quot;$&quot;* #,##0.00_);_(&quot;$&quot;* \(#,##0.00\);_(&quot;$&quot;* &quot;-&quot;??_);_(@_)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64"/>
      <name val="Arial"/>
      <family val="2"/>
    </font>
    <font>
      <sz val="10"/>
      <name val="AvantGarde Bk BT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Calibri"/>
      <family val="2"/>
      <scheme val="minor"/>
    </font>
    <font>
      <i/>
      <sz val="14"/>
      <name val="Calibri"/>
      <family val="2"/>
      <scheme val="minor"/>
    </font>
    <font>
      <b/>
      <sz val="14"/>
      <name val="Calibri"/>
      <family val="2"/>
      <scheme val="minor"/>
    </font>
    <font>
      <i/>
      <sz val="12"/>
      <name val="Calibri"/>
      <family val="2"/>
      <scheme val="minor"/>
    </font>
    <font>
      <b/>
      <sz val="2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AvantGarde Bk BT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1">
    <xf numFmtId="0" fontId="0" fillId="0" borderId="0"/>
    <xf numFmtId="43" fontId="8" fillId="0" borderId="0" applyFont="0" applyFill="0" applyBorder="0" applyAlignment="0" applyProtection="0"/>
    <xf numFmtId="0" fontId="11" fillId="0" borderId="0"/>
    <xf numFmtId="0" fontId="7" fillId="0" borderId="0"/>
    <xf numFmtId="0" fontId="11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9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" fillId="0" borderId="0"/>
    <xf numFmtId="0" fontId="5" fillId="0" borderId="0"/>
    <xf numFmtId="43" fontId="8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8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77">
    <xf numFmtId="0" fontId="0" fillId="0" borderId="0" xfId="0"/>
    <xf numFmtId="0" fontId="13" fillId="2" borderId="1" xfId="17" applyFont="1" applyFill="1" applyBorder="1" applyAlignment="1">
      <alignment horizontal="center" vertical="center"/>
    </xf>
    <xf numFmtId="0" fontId="14" fillId="0" borderId="0" xfId="17" applyFont="1"/>
    <xf numFmtId="0" fontId="14" fillId="0" borderId="5" xfId="17" applyFont="1" applyBorder="1"/>
    <xf numFmtId="0" fontId="14" fillId="0" borderId="7" xfId="17" applyFont="1" applyBorder="1" applyAlignment="1">
      <alignment horizontal="center" vertical="top"/>
    </xf>
    <xf numFmtId="0" fontId="14" fillId="0" borderId="7" xfId="17" applyFont="1" applyBorder="1"/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16" fillId="0" borderId="4" xfId="0" applyNumberFormat="1" applyFont="1" applyFill="1" applyBorder="1" applyAlignment="1">
      <alignment horizontal="justify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16" xfId="17" applyFont="1" applyBorder="1"/>
    <xf numFmtId="0" fontId="16" fillId="0" borderId="4" xfId="0" applyNumberFormat="1" applyFont="1" applyFill="1" applyBorder="1" applyAlignment="1">
      <alignment horizontal="justify" vertical="center" wrapText="1"/>
    </xf>
    <xf numFmtId="0" fontId="16" fillId="0" borderId="4" xfId="0" applyFont="1" applyFill="1" applyBorder="1" applyAlignment="1">
      <alignment horizontal="justify" vertical="center" wrapText="1"/>
    </xf>
    <xf numFmtId="0" fontId="17" fillId="0" borderId="0" xfId="16" applyFont="1" applyAlignment="1">
      <alignment horizontal="center" vertical="top"/>
    </xf>
    <xf numFmtId="0" fontId="16" fillId="0" borderId="2" xfId="0" applyFont="1" applyFill="1" applyBorder="1" applyAlignment="1">
      <alignment horizontal="center" vertical="center"/>
    </xf>
    <xf numFmtId="0" fontId="16" fillId="0" borderId="14" xfId="17" applyFont="1" applyBorder="1"/>
    <xf numFmtId="0" fontId="16" fillId="3" borderId="16" xfId="17" applyFont="1" applyFill="1" applyBorder="1" applyAlignment="1">
      <alignment horizontal="center" vertical="top"/>
    </xf>
    <xf numFmtId="0" fontId="16" fillId="3" borderId="16" xfId="17" applyFont="1" applyFill="1" applyBorder="1"/>
    <xf numFmtId="49" fontId="16" fillId="0" borderId="14" xfId="0" applyNumberFormat="1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justify" vertical="center" wrapText="1"/>
    </xf>
    <xf numFmtId="0" fontId="10" fillId="3" borderId="3" xfId="0" applyFont="1" applyFill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justify" vertical="center" wrapText="1"/>
    </xf>
    <xf numFmtId="0" fontId="10" fillId="0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justify" vertical="center" wrapText="1"/>
    </xf>
    <xf numFmtId="0" fontId="10" fillId="3" borderId="3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justify" vertical="center" wrapText="1"/>
    </xf>
    <xf numFmtId="0" fontId="12" fillId="0" borderId="12" xfId="17" applyFont="1" applyFill="1" applyBorder="1" applyAlignment="1">
      <alignment horizontal="center" vertical="center"/>
    </xf>
    <xf numFmtId="0" fontId="12" fillId="0" borderId="12" xfId="17" applyFont="1" applyFill="1" applyBorder="1" applyAlignment="1">
      <alignment vertical="center"/>
    </xf>
    <xf numFmtId="0" fontId="16" fillId="0" borderId="2" xfId="11" applyFont="1" applyFill="1" applyBorder="1" applyAlignment="1">
      <alignment horizontal="center" vertical="center"/>
    </xf>
    <xf numFmtId="0" fontId="16" fillId="0" borderId="3" xfId="11" applyFont="1" applyFill="1" applyBorder="1" applyAlignment="1">
      <alignment horizontal="center" vertical="center"/>
    </xf>
    <xf numFmtId="0" fontId="16" fillId="0" borderId="2" xfId="21" applyFont="1" applyFill="1" applyBorder="1" applyAlignment="1">
      <alignment horizontal="center" vertical="center"/>
    </xf>
    <xf numFmtId="0" fontId="16" fillId="0" borderId="3" xfId="21" applyFont="1" applyFill="1" applyBorder="1" applyAlignment="1">
      <alignment horizontal="center" vertical="center"/>
    </xf>
    <xf numFmtId="0" fontId="16" fillId="0" borderId="3" xfId="21" applyNumberFormat="1" applyFont="1" applyFill="1" applyBorder="1" applyAlignment="1">
      <alignment horizontal="justify" vertical="center" wrapText="1"/>
    </xf>
    <xf numFmtId="0" fontId="17" fillId="0" borderId="0" xfId="16" applyFont="1" applyAlignment="1">
      <alignment horizontal="justify" vertical="center"/>
    </xf>
    <xf numFmtId="0" fontId="18" fillId="0" borderId="0" xfId="11" applyFont="1" applyAlignment="1">
      <alignment horizontal="justify" vertical="center" wrapText="1"/>
    </xf>
    <xf numFmtId="0" fontId="14" fillId="0" borderId="0" xfId="0" applyFont="1" applyAlignment="1">
      <alignment horizontal="justify" vertical="center" wrapText="1"/>
    </xf>
    <xf numFmtId="0" fontId="15" fillId="0" borderId="6" xfId="17" applyFont="1" applyBorder="1" applyAlignment="1">
      <alignment horizontal="justify" vertical="center" wrapText="1"/>
    </xf>
    <xf numFmtId="0" fontId="21" fillId="3" borderId="15" xfId="17" applyFont="1" applyFill="1" applyBorder="1" applyAlignment="1">
      <alignment horizontal="justify" vertical="center" wrapText="1"/>
    </xf>
    <xf numFmtId="0" fontId="16" fillId="0" borderId="4" xfId="21" applyNumberFormat="1" applyFont="1" applyFill="1" applyBorder="1" applyAlignment="1">
      <alignment horizontal="justify" vertical="center" wrapText="1"/>
    </xf>
    <xf numFmtId="0" fontId="16" fillId="0" borderId="4" xfId="24" applyNumberFormat="1" applyFont="1" applyFill="1" applyBorder="1" applyAlignment="1">
      <alignment horizontal="justify" vertical="center" wrapText="1"/>
    </xf>
    <xf numFmtId="0" fontId="16" fillId="0" borderId="14" xfId="17" applyFont="1" applyBorder="1" applyAlignment="1">
      <alignment horizontal="center" vertical="center" wrapText="1"/>
    </xf>
    <xf numFmtId="49" fontId="16" fillId="0" borderId="14" xfId="21" applyNumberFormat="1" applyFont="1" applyFill="1" applyBorder="1" applyAlignment="1">
      <alignment horizontal="center" vertical="center"/>
    </xf>
    <xf numFmtId="0" fontId="16" fillId="0" borderId="16" xfId="21" applyFont="1" applyFill="1" applyBorder="1" applyAlignment="1">
      <alignment horizontal="center" vertical="center"/>
    </xf>
    <xf numFmtId="0" fontId="16" fillId="0" borderId="16" xfId="17" applyFont="1" applyBorder="1" applyAlignment="1">
      <alignment horizontal="center" vertical="center"/>
    </xf>
    <xf numFmtId="0" fontId="16" fillId="0" borderId="4" xfId="24" applyNumberFormat="1" applyFont="1" applyFill="1" applyBorder="1" applyAlignment="1">
      <alignment horizontal="justify" vertical="center"/>
    </xf>
    <xf numFmtId="0" fontId="16" fillId="0" borderId="3" xfId="24" applyFont="1" applyFill="1" applyBorder="1" applyAlignment="1">
      <alignment horizontal="center" vertical="center"/>
    </xf>
    <xf numFmtId="0" fontId="16" fillId="0" borderId="2" xfId="24" applyFont="1" applyFill="1" applyBorder="1" applyAlignment="1">
      <alignment horizontal="center" vertical="center" wrapText="1"/>
    </xf>
    <xf numFmtId="168" fontId="17" fillId="0" borderId="0" xfId="16" applyNumberFormat="1" applyFont="1" applyAlignment="1">
      <alignment horizontal="right" vertical="top"/>
    </xf>
    <xf numFmtId="168" fontId="18" fillId="0" borderId="0" xfId="11" applyNumberFormat="1" applyFont="1" applyAlignment="1">
      <alignment horizontal="right" vertical="center" wrapText="1"/>
    </xf>
    <xf numFmtId="168" fontId="14" fillId="0" borderId="0" xfId="0" applyNumberFormat="1" applyFont="1" applyAlignment="1">
      <alignment horizontal="right" vertical="justify" wrapText="1"/>
    </xf>
    <xf numFmtId="168" fontId="13" fillId="2" borderId="1" xfId="17" applyNumberFormat="1" applyFont="1" applyFill="1" applyBorder="1" applyAlignment="1">
      <alignment horizontal="right" vertical="center"/>
    </xf>
    <xf numFmtId="168" fontId="14" fillId="0" borderId="6" xfId="17" applyNumberFormat="1" applyFont="1" applyBorder="1" applyAlignment="1">
      <alignment horizontal="right"/>
    </xf>
    <xf numFmtId="168" fontId="16" fillId="3" borderId="15" xfId="17" applyNumberFormat="1" applyFont="1" applyFill="1" applyBorder="1" applyAlignment="1">
      <alignment horizontal="right"/>
    </xf>
    <xf numFmtId="168" fontId="16" fillId="0" borderId="15" xfId="17" applyNumberFormat="1" applyFont="1" applyBorder="1" applyAlignment="1">
      <alignment horizontal="right" vertical="center"/>
    </xf>
    <xf numFmtId="168" fontId="10" fillId="3" borderId="4" xfId="0" applyNumberFormat="1" applyFont="1" applyFill="1" applyBorder="1" applyAlignment="1">
      <alignment horizontal="right" vertical="center"/>
    </xf>
    <xf numFmtId="168" fontId="16" fillId="3" borderId="4" xfId="0" applyNumberFormat="1" applyFont="1" applyFill="1" applyBorder="1" applyAlignment="1">
      <alignment horizontal="right" vertical="center"/>
    </xf>
    <xf numFmtId="168" fontId="16" fillId="0" borderId="15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168" fontId="22" fillId="3" borderId="4" xfId="0" applyNumberFormat="1" applyFont="1" applyFill="1" applyBorder="1" applyAlignment="1">
      <alignment horizontal="right" vertical="center"/>
    </xf>
    <xf numFmtId="168" fontId="10" fillId="0" borderId="4" xfId="0" applyNumberFormat="1" applyFont="1" applyFill="1" applyBorder="1" applyAlignment="1">
      <alignment horizontal="right" vertical="center"/>
    </xf>
    <xf numFmtId="168" fontId="16" fillId="3" borderId="3" xfId="0" applyNumberFormat="1" applyFont="1" applyFill="1" applyBorder="1" applyAlignment="1">
      <alignment horizontal="right" vertical="center"/>
    </xf>
    <xf numFmtId="168" fontId="12" fillId="0" borderId="11" xfId="17" applyNumberFormat="1" applyFont="1" applyFill="1" applyBorder="1" applyAlignment="1">
      <alignment horizontal="right" vertical="center"/>
    </xf>
    <xf numFmtId="167" fontId="16" fillId="0" borderId="3" xfId="0" applyNumberFormat="1" applyFont="1" applyFill="1" applyBorder="1" applyAlignment="1">
      <alignment horizontal="righ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justify" vertical="center" wrapText="1"/>
    </xf>
    <xf numFmtId="0" fontId="16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justify" vertical="center" wrapText="1"/>
    </xf>
    <xf numFmtId="0" fontId="16" fillId="0" borderId="2" xfId="21" applyFont="1" applyBorder="1" applyAlignment="1">
      <alignment horizontal="center" vertical="center"/>
    </xf>
    <xf numFmtId="0" fontId="16" fillId="0" borderId="3" xfId="21" applyFont="1" applyBorder="1" applyAlignment="1">
      <alignment horizontal="center" vertical="center"/>
    </xf>
    <xf numFmtId="0" fontId="16" fillId="0" borderId="4" xfId="0" applyFont="1" applyBorder="1" applyAlignment="1">
      <alignment horizontal="justify" vertical="center"/>
    </xf>
    <xf numFmtId="0" fontId="16" fillId="0" borderId="3" xfId="21" applyFont="1" applyBorder="1" applyAlignment="1">
      <alignment horizontal="justify" vertical="center" wrapText="1"/>
    </xf>
    <xf numFmtId="0" fontId="16" fillId="0" borderId="4" xfId="24" applyFont="1" applyBorder="1" applyAlignment="1">
      <alignment horizontal="justify" vertical="center"/>
    </xf>
    <xf numFmtId="0" fontId="16" fillId="0" borderId="3" xfId="0" applyFont="1" applyBorder="1" applyAlignment="1">
      <alignment vertical="center"/>
    </xf>
    <xf numFmtId="0" fontId="16" fillId="0" borderId="4" xfId="24" applyFont="1" applyBorder="1" applyAlignment="1">
      <alignment horizontal="justify" vertical="center" wrapText="1"/>
    </xf>
    <xf numFmtId="0" fontId="16" fillId="0" borderId="2" xfId="32" applyFont="1" applyBorder="1" applyAlignment="1">
      <alignment horizontal="center" vertical="center" wrapText="1"/>
    </xf>
    <xf numFmtId="0" fontId="16" fillId="0" borderId="4" xfId="32" applyFont="1" applyBorder="1" applyAlignment="1">
      <alignment horizontal="justify" vertical="center" wrapText="1"/>
    </xf>
    <xf numFmtId="0" fontId="16" fillId="0" borderId="3" xfId="32" applyFont="1" applyBorder="1" applyAlignment="1">
      <alignment horizontal="center" vertical="center"/>
    </xf>
    <xf numFmtId="0" fontId="16" fillId="0" borderId="3" xfId="0" applyFont="1" applyBorder="1" applyAlignment="1">
      <alignment horizontal="justify" vertical="center"/>
    </xf>
    <xf numFmtId="0" fontId="16" fillId="0" borderId="3" xfId="61" applyFont="1" applyBorder="1" applyAlignment="1">
      <alignment horizontal="center" vertical="center"/>
    </xf>
    <xf numFmtId="0" fontId="16" fillId="0" borderId="2" xfId="61" applyFont="1" applyBorder="1" applyAlignment="1">
      <alignment horizontal="center" vertical="center" wrapText="1"/>
    </xf>
    <xf numFmtId="0" fontId="16" fillId="0" borderId="4" xfId="61" applyFont="1" applyBorder="1" applyAlignment="1">
      <alignment horizontal="justify" vertical="center"/>
    </xf>
    <xf numFmtId="0" fontId="16" fillId="0" borderId="3" xfId="61" applyFont="1" applyBorder="1" applyAlignment="1">
      <alignment horizontal="center" vertical="center" wrapText="1"/>
    </xf>
    <xf numFmtId="0" fontId="16" fillId="0" borderId="18" xfId="61" applyFont="1" applyBorder="1" applyAlignment="1">
      <alignment horizontal="justify" vertical="center"/>
    </xf>
    <xf numFmtId="0" fontId="16" fillId="0" borderId="3" xfId="61" applyFont="1" applyBorder="1" applyAlignment="1">
      <alignment horizontal="justify" vertical="center"/>
    </xf>
    <xf numFmtId="0" fontId="16" fillId="0" borderId="2" xfId="61" applyFont="1" applyBorder="1" applyAlignment="1">
      <alignment horizontal="center" vertical="center"/>
    </xf>
    <xf numFmtId="0" fontId="16" fillId="0" borderId="19" xfId="61" applyFont="1" applyBorder="1" applyAlignment="1">
      <alignment horizontal="justify" vertical="center" wrapText="1"/>
    </xf>
    <xf numFmtId="0" fontId="16" fillId="0" borderId="19" xfId="61" applyFont="1" applyBorder="1" applyAlignment="1">
      <alignment horizontal="center" vertical="center"/>
    </xf>
    <xf numFmtId="167" fontId="17" fillId="0" borderId="0" xfId="16" applyNumberFormat="1" applyFont="1" applyAlignment="1">
      <alignment horizontal="right" vertical="top"/>
    </xf>
    <xf numFmtId="167" fontId="18" fillId="0" borderId="0" xfId="11" applyNumberFormat="1" applyFont="1" applyAlignment="1">
      <alignment horizontal="right" vertical="center" wrapText="1"/>
    </xf>
    <xf numFmtId="167" fontId="14" fillId="0" borderId="0" xfId="0" applyNumberFormat="1" applyFont="1" applyAlignment="1">
      <alignment horizontal="right" vertical="justify" wrapText="1"/>
    </xf>
    <xf numFmtId="167" fontId="13" fillId="2" borderId="1" xfId="17" applyNumberFormat="1" applyFont="1" applyFill="1" applyBorder="1" applyAlignment="1">
      <alignment horizontal="right" vertical="center"/>
    </xf>
    <xf numFmtId="167" fontId="14" fillId="0" borderId="7" xfId="17" applyNumberFormat="1" applyFont="1" applyBorder="1" applyAlignment="1">
      <alignment horizontal="right"/>
    </xf>
    <xf numFmtId="167" fontId="16" fillId="3" borderId="16" xfId="17" applyNumberFormat="1" applyFont="1" applyFill="1" applyBorder="1" applyAlignment="1">
      <alignment horizontal="right"/>
    </xf>
    <xf numFmtId="167" fontId="10" fillId="3" borderId="3" xfId="0" applyNumberFormat="1" applyFont="1" applyFill="1" applyBorder="1" applyAlignment="1">
      <alignment horizontal="right" vertical="center"/>
    </xf>
    <xf numFmtId="167" fontId="16" fillId="3" borderId="3" xfId="0" applyNumberFormat="1" applyFont="1" applyFill="1" applyBorder="1" applyAlignment="1">
      <alignment horizontal="right" vertical="center"/>
    </xf>
    <xf numFmtId="167" fontId="22" fillId="3" borderId="3" xfId="0" applyNumberFormat="1" applyFont="1" applyFill="1" applyBorder="1" applyAlignment="1">
      <alignment horizontal="right" vertical="center"/>
    </xf>
    <xf numFmtId="167" fontId="10" fillId="0" borderId="3" xfId="0" applyNumberFormat="1" applyFont="1" applyFill="1" applyBorder="1" applyAlignment="1">
      <alignment horizontal="right" vertical="center"/>
    </xf>
    <xf numFmtId="164" fontId="16" fillId="0" borderId="3" xfId="0" applyNumberFormat="1" applyFont="1" applyBorder="1" applyAlignment="1">
      <alignment horizontal="right" vertical="center"/>
    </xf>
    <xf numFmtId="169" fontId="16" fillId="0" borderId="3" xfId="0" applyNumberFormat="1" applyFont="1" applyBorder="1" applyAlignment="1">
      <alignment horizontal="right" vertical="center"/>
    </xf>
    <xf numFmtId="167" fontId="12" fillId="0" borderId="12" xfId="17" applyNumberFormat="1" applyFont="1" applyFill="1" applyBorder="1" applyAlignment="1">
      <alignment horizontal="right" vertical="center"/>
    </xf>
    <xf numFmtId="2" fontId="16" fillId="0" borderId="3" xfId="21" applyNumberFormat="1" applyFont="1" applyBorder="1" applyAlignment="1">
      <alignment horizontal="right" vertical="center"/>
    </xf>
    <xf numFmtId="2" fontId="16" fillId="0" borderId="4" xfId="21" applyNumberFormat="1" applyFont="1" applyBorder="1" applyAlignment="1">
      <alignment horizontal="right" vertical="center"/>
    </xf>
    <xf numFmtId="2" fontId="16" fillId="0" borderId="4" xfId="0" applyNumberFormat="1" applyFont="1" applyBorder="1" applyAlignment="1">
      <alignment horizontal="right" vertical="center"/>
    </xf>
    <xf numFmtId="4" fontId="16" fillId="0" borderId="4" xfId="0" applyNumberFormat="1" applyFont="1" applyBorder="1" applyAlignment="1">
      <alignment horizontal="right" vertical="center"/>
    </xf>
    <xf numFmtId="0" fontId="16" fillId="0" borderId="4" xfId="11" applyNumberFormat="1" applyFont="1" applyFill="1" applyBorder="1" applyAlignment="1">
      <alignment horizontal="justify" vertical="center" wrapText="1"/>
    </xf>
    <xf numFmtId="167" fontId="16" fillId="0" borderId="16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justify" vertical="center" wrapText="1"/>
    </xf>
    <xf numFmtId="0" fontId="8" fillId="0" borderId="0" xfId="0" applyFont="1"/>
    <xf numFmtId="0" fontId="16" fillId="0" borderId="4" xfId="21" applyFont="1" applyFill="1" applyBorder="1" applyAlignment="1">
      <alignment horizontal="justify" vertical="center" wrapText="1"/>
    </xf>
    <xf numFmtId="2" fontId="16" fillId="0" borderId="4" xfId="0" applyNumberFormat="1" applyFont="1" applyFill="1" applyBorder="1" applyAlignment="1">
      <alignment horizontal="right" vertical="center"/>
    </xf>
    <xf numFmtId="164" fontId="16" fillId="0" borderId="3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justify" vertical="justify" wrapText="1"/>
    </xf>
    <xf numFmtId="0" fontId="18" fillId="0" borderId="0" xfId="11" applyFont="1" applyAlignment="1">
      <alignment horizontal="center" vertical="center" wrapText="1"/>
    </xf>
    <xf numFmtId="0" fontId="8" fillId="0" borderId="0" xfId="11"/>
    <xf numFmtId="0" fontId="8" fillId="0" borderId="0" xfId="0" applyFont="1" applyFill="1"/>
    <xf numFmtId="170" fontId="26" fillId="0" borderId="0" xfId="0" applyNumberFormat="1" applyFont="1"/>
    <xf numFmtId="0" fontId="16" fillId="0" borderId="4" xfId="0" applyFont="1" applyFill="1" applyBorder="1" applyAlignment="1">
      <alignment horizontal="justify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61" applyFont="1" applyFill="1" applyBorder="1" applyAlignment="1">
      <alignment horizontal="center" vertical="center"/>
    </xf>
    <xf numFmtId="167" fontId="16" fillId="0" borderId="16" xfId="17" applyNumberFormat="1" applyFont="1" applyBorder="1" applyAlignment="1">
      <alignment horizontal="right" vertical="center"/>
    </xf>
    <xf numFmtId="0" fontId="26" fillId="0" borderId="0" xfId="0" applyFont="1"/>
    <xf numFmtId="168" fontId="8" fillId="0" borderId="0" xfId="0" applyNumberFormat="1" applyFont="1" applyAlignment="1">
      <alignment horizontal="right"/>
    </xf>
    <xf numFmtId="167" fontId="8" fillId="0" borderId="0" xfId="0" applyNumberFormat="1" applyFont="1" applyAlignment="1">
      <alignment horizontal="right"/>
    </xf>
    <xf numFmtId="170" fontId="8" fillId="0" borderId="0" xfId="0" applyNumberFormat="1" applyFont="1"/>
    <xf numFmtId="167" fontId="8" fillId="0" borderId="0" xfId="0" applyNumberFormat="1" applyFont="1"/>
    <xf numFmtId="171" fontId="17" fillId="0" borderId="0" xfId="16" applyNumberFormat="1" applyFont="1" applyAlignment="1">
      <alignment vertical="top"/>
    </xf>
    <xf numFmtId="171" fontId="18" fillId="0" borderId="0" xfId="11" applyNumberFormat="1" applyFont="1" applyAlignment="1">
      <alignment vertical="center" wrapText="1"/>
    </xf>
    <xf numFmtId="171" fontId="14" fillId="0" borderId="0" xfId="0" applyNumberFormat="1" applyFont="1" applyAlignment="1">
      <alignment vertical="justify" wrapText="1"/>
    </xf>
    <xf numFmtId="171" fontId="13" fillId="2" borderId="1" xfId="17" applyNumberFormat="1" applyFont="1" applyFill="1" applyBorder="1" applyAlignment="1">
      <alignment vertical="center"/>
    </xf>
    <xf numFmtId="171" fontId="14" fillId="0" borderId="8" xfId="17" applyNumberFormat="1" applyFont="1" applyBorder="1" applyAlignment="1"/>
    <xf numFmtId="171" fontId="16" fillId="3" borderId="17" xfId="17" applyNumberFormat="1" applyFont="1" applyFill="1" applyBorder="1" applyAlignment="1"/>
    <xf numFmtId="171" fontId="10" fillId="0" borderId="17" xfId="0" applyNumberFormat="1" applyFont="1" applyFill="1" applyBorder="1" applyAlignment="1">
      <alignment vertical="center"/>
    </xf>
    <xf numFmtId="171" fontId="10" fillId="3" borderId="9" xfId="0" applyNumberFormat="1" applyFont="1" applyFill="1" applyBorder="1" applyAlignment="1">
      <alignment vertical="center"/>
    </xf>
    <xf numFmtId="171" fontId="16" fillId="3" borderId="9" xfId="0" applyNumberFormat="1" applyFont="1" applyFill="1" applyBorder="1" applyAlignment="1">
      <alignment vertical="center"/>
    </xf>
    <xf numFmtId="171" fontId="22" fillId="3" borderId="9" xfId="0" applyNumberFormat="1" applyFont="1" applyFill="1" applyBorder="1" applyAlignment="1">
      <alignment vertical="center"/>
    </xf>
    <xf numFmtId="171" fontId="16" fillId="0" borderId="9" xfId="0" applyNumberFormat="1" applyFont="1" applyFill="1" applyBorder="1" applyAlignment="1">
      <alignment vertical="center"/>
    </xf>
    <xf numFmtId="171" fontId="10" fillId="0" borderId="9" xfId="0" applyNumberFormat="1" applyFont="1" applyFill="1" applyBorder="1" applyAlignment="1">
      <alignment vertical="center"/>
    </xf>
    <xf numFmtId="171" fontId="23" fillId="0" borderId="13" xfId="17" applyNumberFormat="1" applyFont="1" applyFill="1" applyBorder="1" applyAlignment="1">
      <alignment vertical="center"/>
    </xf>
    <xf numFmtId="171" fontId="8" fillId="0" borderId="0" xfId="0" applyNumberFormat="1" applyFont="1" applyAlignment="1"/>
    <xf numFmtId="0" fontId="1" fillId="0" borderId="0" xfId="70"/>
    <xf numFmtId="0" fontId="16" fillId="0" borderId="0" xfId="11" applyFont="1"/>
    <xf numFmtId="0" fontId="9" fillId="0" borderId="0" xfId="11" applyFont="1"/>
    <xf numFmtId="0" fontId="14" fillId="0" borderId="0" xfId="11" applyFont="1"/>
    <xf numFmtId="0" fontId="9" fillId="0" borderId="0" xfId="11" applyFont="1" applyAlignment="1">
      <alignment horizontal="center"/>
    </xf>
    <xf numFmtId="44" fontId="9" fillId="0" borderId="22" xfId="20" applyFont="1" applyBorder="1" applyAlignment="1">
      <alignment horizontal="center" vertical="center"/>
    </xf>
    <xf numFmtId="0" fontId="9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44" fontId="9" fillId="0" borderId="20" xfId="20" applyFont="1" applyBorder="1" applyAlignment="1">
      <alignment horizontal="center" vertical="center"/>
    </xf>
    <xf numFmtId="0" fontId="9" fillId="0" borderId="0" xfId="11" applyFont="1" applyAlignment="1">
      <alignment horizontal="left" vertical="center"/>
    </xf>
    <xf numFmtId="0" fontId="9" fillId="0" borderId="0" xfId="11" applyFont="1" applyAlignment="1">
      <alignment horizontal="right" vertical="center"/>
    </xf>
    <xf numFmtId="172" fontId="9" fillId="0" borderId="0" xfId="20" applyNumberFormat="1" applyFont="1" applyBorder="1" applyAlignment="1">
      <alignment horizontal="center" vertical="center"/>
    </xf>
    <xf numFmtId="172" fontId="9" fillId="0" borderId="21" xfId="20" applyNumberFormat="1" applyFont="1" applyBorder="1" applyAlignment="1">
      <alignment horizontal="center" vertical="center"/>
    </xf>
    <xf numFmtId="172" fontId="9" fillId="0" borderId="22" xfId="20" applyNumberFormat="1" applyFont="1" applyBorder="1" applyAlignment="1">
      <alignment horizontal="center" vertical="center"/>
    </xf>
    <xf numFmtId="0" fontId="26" fillId="0" borderId="0" xfId="11" applyFont="1" applyAlignment="1">
      <alignment horizontal="right"/>
    </xf>
    <xf numFmtId="0" fontId="30" fillId="0" borderId="0" xfId="0" applyFont="1"/>
    <xf numFmtId="0" fontId="30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9" fillId="0" borderId="0" xfId="11" applyFont="1" applyAlignment="1">
      <alignment horizontal="left" vertical="center"/>
    </xf>
    <xf numFmtId="0" fontId="27" fillId="0" borderId="0" xfId="70" applyFont="1" applyAlignment="1">
      <alignment horizontal="center"/>
    </xf>
    <xf numFmtId="0" fontId="28" fillId="0" borderId="0" xfId="70" applyFont="1" applyAlignment="1">
      <alignment horizontal="center"/>
    </xf>
    <xf numFmtId="0" fontId="29" fillId="0" borderId="0" xfId="70" applyFont="1" applyAlignment="1">
      <alignment horizontal="center" vertical="center" wrapText="1"/>
    </xf>
    <xf numFmtId="0" fontId="13" fillId="0" borderId="0" xfId="11" applyFont="1" applyAlignment="1">
      <alignment horizontal="left" vertical="center" wrapText="1"/>
    </xf>
    <xf numFmtId="0" fontId="14" fillId="0" borderId="0" xfId="70" applyFont="1" applyAlignment="1">
      <alignment horizontal="justify" vertical="top" wrapText="1"/>
    </xf>
    <xf numFmtId="0" fontId="14" fillId="0" borderId="0" xfId="0" applyFont="1" applyAlignment="1">
      <alignment horizontal="justify" vertical="justify" wrapText="1"/>
    </xf>
    <xf numFmtId="0" fontId="20" fillId="0" borderId="0" xfId="16" applyFont="1" applyAlignment="1">
      <alignment horizontal="center" vertical="center"/>
    </xf>
    <xf numFmtId="0" fontId="19" fillId="0" borderId="0" xfId="16" applyFont="1" applyAlignment="1">
      <alignment horizontal="center" vertical="top"/>
    </xf>
    <xf numFmtId="0" fontId="18" fillId="0" borderId="0" xfId="11" applyFont="1" applyAlignment="1">
      <alignment horizontal="center" vertical="center" wrapText="1"/>
    </xf>
    <xf numFmtId="0" fontId="9" fillId="0" borderId="0" xfId="11" applyFont="1" applyAlignment="1">
      <alignment horizontal="left" vertical="center" wrapText="1"/>
    </xf>
  </cellXfs>
  <cellStyles count="71">
    <cellStyle name="Euro" xfId="18"/>
    <cellStyle name="Millares 2" xfId="2"/>
    <cellStyle name="Millares 2 2" xfId="8"/>
    <cellStyle name="Millares 2 3" xfId="7"/>
    <cellStyle name="Millares 2 4" xfId="19"/>
    <cellStyle name="Millares 2 5" xfId="40"/>
    <cellStyle name="Millares 3" xfId="9"/>
    <cellStyle name="Millares 3 2" xfId="37"/>
    <cellStyle name="Millares 4" xfId="6"/>
    <cellStyle name="Millares 4 2" xfId="42"/>
    <cellStyle name="Millares 5" xfId="1"/>
    <cellStyle name="Millares 5 2" xfId="39"/>
    <cellStyle name="Moneda 2" xfId="14"/>
    <cellStyle name="Moneda 2 2" xfId="15"/>
    <cellStyle name="Moneda 2 2 2" xfId="46"/>
    <cellStyle name="Moneda 2 3" xfId="45"/>
    <cellStyle name="Moneda 2 4" xfId="35"/>
    <cellStyle name="Moneda 2 5" xfId="64"/>
    <cellStyle name="Moneda 3" xfId="20"/>
    <cellStyle name="Moneda 3 2" xfId="26"/>
    <cellStyle name="Moneda 3 2 2" xfId="52"/>
    <cellStyle name="Moneda 3 3" xfId="34"/>
    <cellStyle name="Moneda 3 3 2" xfId="60"/>
    <cellStyle name="Moneda 3 4" xfId="36"/>
    <cellStyle name="Moneda 4" xfId="38"/>
    <cellStyle name="Moneda 5" xfId="65"/>
    <cellStyle name="Normal" xfId="0" builtinId="0"/>
    <cellStyle name="Normal 10" xfId="30"/>
    <cellStyle name="Normal 10 2" xfId="56"/>
    <cellStyle name="Normal 11" xfId="31"/>
    <cellStyle name="Normal 11 2" xfId="57"/>
    <cellStyle name="Normal 12" xfId="70"/>
    <cellStyle name="Normal 2" xfId="3"/>
    <cellStyle name="Normal 2 2" xfId="11"/>
    <cellStyle name="Normal 2 3" xfId="12"/>
    <cellStyle name="Normal 2 3 2" xfId="44"/>
    <cellStyle name="Normal 2 4" xfId="10"/>
    <cellStyle name="Normal 2 4 2" xfId="43"/>
    <cellStyle name="Normal 2 5" xfId="41"/>
    <cellStyle name="Normal 2 6" xfId="63"/>
    <cellStyle name="Normal 2_CAT._DE_CPTOS._EDIF._DE_9_AUL._DE_2_NIVS." xfId="17"/>
    <cellStyle name="Normal 2_CAT2°ETAPA. DE CONP. EDFIC. DE 9 AULAS CON ANEXOS 2008" xfId="16"/>
    <cellStyle name="Normal 3" xfId="4"/>
    <cellStyle name="Normal 3 2" xfId="23"/>
    <cellStyle name="Normal 3 2 2" xfId="49"/>
    <cellStyle name="Normal 4" xfId="5"/>
    <cellStyle name="Normal 4 2" xfId="22"/>
    <cellStyle name="Normal 4 2 2" xfId="48"/>
    <cellStyle name="Normal 5" xfId="27"/>
    <cellStyle name="Normal 5 2" xfId="53"/>
    <cellStyle name="Normal 6" xfId="25"/>
    <cellStyle name="Normal 6 2" xfId="33"/>
    <cellStyle name="Normal 6 2 2" xfId="59"/>
    <cellStyle name="Normal 6 3" xfId="51"/>
    <cellStyle name="Normal 7" xfId="21"/>
    <cellStyle name="Normal 7 2" xfId="24"/>
    <cellStyle name="Normal 7 2 2" xfId="50"/>
    <cellStyle name="Normal 7 2 3" xfId="67"/>
    <cellStyle name="Normal 7 3" xfId="32"/>
    <cellStyle name="Normal 7 3 2" xfId="58"/>
    <cellStyle name="Normal 7 3 3" xfId="68"/>
    <cellStyle name="Normal 7 4" xfId="47"/>
    <cellStyle name="Normal 7 5" xfId="66"/>
    <cellStyle name="Normal 7 6" xfId="61"/>
    <cellStyle name="Normal 7 6 2" xfId="69"/>
    <cellStyle name="Normal 7 7" xfId="62"/>
    <cellStyle name="Normal 8" xfId="28"/>
    <cellStyle name="Normal 8 2" xfId="54"/>
    <cellStyle name="Normal 9" xfId="29"/>
    <cellStyle name="Normal 9 2" xfId="55"/>
    <cellStyle name="Porcentaje 2" xfId="1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8321C07F-5F1C-4DA8-9DC6-D2174277A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628651</xdr:colOff>
      <xdr:row>0</xdr:row>
      <xdr:rowOff>66675</xdr:rowOff>
    </xdr:from>
    <xdr:to>
      <xdr:col>1</xdr:col>
      <xdr:colOff>226566</xdr:colOff>
      <xdr:row>4</xdr:row>
      <xdr:rowOff>109425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1DF39D2-242A-4579-BE69-C4E356D02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6675"/>
          <a:ext cx="729009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5"/>
  <sheetViews>
    <sheetView tabSelected="1" view="pageBreakPreview" topLeftCell="A7" zoomScale="115" zoomScaleNormal="85" zoomScaleSheetLayoutView="115" workbookViewId="0">
      <selection activeCell="J20" sqref="J20"/>
    </sheetView>
  </sheetViews>
  <sheetFormatPr baseColWidth="10" defaultColWidth="11.42578125" defaultRowHeight="15"/>
  <cols>
    <col min="1" max="9" width="8.7109375" style="147" customWidth="1"/>
    <col min="10" max="10" width="20.7109375" style="147" customWidth="1"/>
    <col min="11" max="16384" width="11.42578125" style="147"/>
  </cols>
  <sheetData>
    <row r="3" spans="1:10" ht="26.25">
      <c r="A3" s="167" t="s">
        <v>252</v>
      </c>
      <c r="B3" s="167"/>
      <c r="C3" s="167"/>
      <c r="D3" s="167"/>
      <c r="E3" s="167"/>
      <c r="F3" s="167"/>
      <c r="G3" s="167"/>
      <c r="H3" s="167"/>
      <c r="I3" s="167"/>
      <c r="J3" s="167"/>
    </row>
    <row r="4" spans="1:10">
      <c r="A4" s="168" t="s">
        <v>253</v>
      </c>
      <c r="B4" s="168"/>
      <c r="C4" s="168"/>
      <c r="D4" s="168"/>
      <c r="E4" s="168"/>
      <c r="F4" s="168"/>
      <c r="G4" s="168"/>
      <c r="H4" s="168"/>
      <c r="I4" s="168"/>
      <c r="J4" s="168"/>
    </row>
    <row r="6" spans="1:10" ht="67.5" customHeight="1">
      <c r="A6" s="169" t="s">
        <v>123</v>
      </c>
      <c r="B6" s="169"/>
      <c r="C6" s="169"/>
      <c r="D6" s="169"/>
      <c r="E6" s="169"/>
      <c r="F6" s="169"/>
      <c r="G6" s="169"/>
      <c r="H6" s="169"/>
      <c r="I6" s="169"/>
      <c r="J6" s="169"/>
    </row>
    <row r="8" spans="1:10" ht="15.75">
      <c r="A8" s="170" t="s">
        <v>10</v>
      </c>
      <c r="B8" s="170"/>
      <c r="C8" s="170"/>
      <c r="D8" s="170"/>
      <c r="E8" s="170"/>
      <c r="F8" s="170"/>
      <c r="G8" s="170"/>
      <c r="H8" s="170"/>
      <c r="I8" s="170"/>
      <c r="J8" s="170"/>
    </row>
    <row r="10" spans="1:10" ht="198" customHeight="1">
      <c r="A10" s="171" t="s">
        <v>273</v>
      </c>
      <c r="B10" s="171"/>
      <c r="C10" s="171"/>
      <c r="D10" s="171"/>
      <c r="E10" s="171"/>
      <c r="F10" s="171"/>
      <c r="G10" s="171"/>
      <c r="H10" s="171"/>
      <c r="I10" s="171"/>
      <c r="J10" s="171"/>
    </row>
    <row r="12" spans="1:10">
      <c r="A12" s="162" t="s">
        <v>274</v>
      </c>
    </row>
    <row r="13" spans="1:10">
      <c r="A13" s="163" t="s">
        <v>275</v>
      </c>
    </row>
    <row r="14" spans="1:10">
      <c r="A14" s="163" t="s">
        <v>276</v>
      </c>
    </row>
    <row r="15" spans="1:10">
      <c r="A15" s="163" t="s">
        <v>277</v>
      </c>
    </row>
    <row r="17" spans="1:10">
      <c r="A17" s="148"/>
      <c r="B17" s="149"/>
      <c r="C17" s="149" t="s">
        <v>254</v>
      </c>
      <c r="D17" s="149"/>
      <c r="E17" s="150"/>
      <c r="F17" s="150"/>
      <c r="G17" s="150"/>
      <c r="H17" s="149"/>
      <c r="I17" s="149"/>
      <c r="J17" s="151" t="s">
        <v>213</v>
      </c>
    </row>
    <row r="18" spans="1:10">
      <c r="A18" s="148"/>
      <c r="B18" s="149"/>
      <c r="C18" s="149"/>
      <c r="D18" s="149"/>
      <c r="E18" s="150"/>
      <c r="F18" s="150"/>
      <c r="G18" s="150"/>
      <c r="H18" s="149"/>
      <c r="I18" s="149"/>
      <c r="J18" s="151" t="s">
        <v>255</v>
      </c>
    </row>
    <row r="19" spans="1:10">
      <c r="A19" s="148"/>
      <c r="B19" s="149" t="s">
        <v>271</v>
      </c>
      <c r="C19" s="166" t="s">
        <v>272</v>
      </c>
      <c r="D19" s="166"/>
      <c r="E19" s="166"/>
      <c r="F19" s="150"/>
      <c r="G19" s="150"/>
      <c r="H19" s="149"/>
      <c r="I19" s="149"/>
      <c r="J19" s="152">
        <f>CATALOGO!G21</f>
        <v>0</v>
      </c>
    </row>
    <row r="20" spans="1:10">
      <c r="A20" s="148"/>
      <c r="B20" s="149" t="s">
        <v>256</v>
      </c>
      <c r="C20" s="166" t="s">
        <v>257</v>
      </c>
      <c r="D20" s="166"/>
      <c r="E20" s="166"/>
      <c r="F20" s="150"/>
      <c r="G20" s="150"/>
      <c r="H20" s="149"/>
      <c r="I20" s="149"/>
      <c r="J20" s="152">
        <f>CATALOGO!G40</f>
        <v>0</v>
      </c>
    </row>
    <row r="21" spans="1:10">
      <c r="A21" s="148"/>
      <c r="B21" s="149" t="s">
        <v>258</v>
      </c>
      <c r="C21" s="166" t="s">
        <v>259</v>
      </c>
      <c r="D21" s="166"/>
      <c r="E21" s="166"/>
      <c r="F21" s="150"/>
      <c r="G21" s="150"/>
      <c r="H21" s="149"/>
      <c r="I21" s="149"/>
      <c r="J21" s="152">
        <f>CATALOGO!G52</f>
        <v>0</v>
      </c>
    </row>
    <row r="22" spans="1:10">
      <c r="A22" s="148"/>
      <c r="B22" s="149" t="s">
        <v>260</v>
      </c>
      <c r="C22" s="166" t="s">
        <v>261</v>
      </c>
      <c r="D22" s="166"/>
      <c r="E22" s="166"/>
      <c r="F22" s="150"/>
      <c r="G22" s="150"/>
      <c r="H22" s="149"/>
      <c r="I22" s="149"/>
      <c r="J22" s="152">
        <f>CATALOGO!G80</f>
        <v>0</v>
      </c>
    </row>
    <row r="23" spans="1:10">
      <c r="A23" s="148"/>
      <c r="B23" s="149" t="s">
        <v>262</v>
      </c>
      <c r="C23" s="153" t="s">
        <v>263</v>
      </c>
      <c r="D23" s="153"/>
      <c r="E23" s="154"/>
      <c r="F23" s="150"/>
      <c r="G23" s="150"/>
      <c r="H23" s="149"/>
      <c r="I23" s="149"/>
      <c r="J23" s="155">
        <f>CATALOGO!G105</f>
        <v>0</v>
      </c>
    </row>
    <row r="24" spans="1:10">
      <c r="A24" s="148"/>
      <c r="B24" s="149" t="s">
        <v>264</v>
      </c>
      <c r="C24" s="166" t="s">
        <v>265</v>
      </c>
      <c r="D24" s="166"/>
      <c r="E24" s="154"/>
      <c r="F24" s="150"/>
      <c r="G24" s="150"/>
      <c r="H24" s="149"/>
      <c r="I24" s="149"/>
      <c r="J24" s="155">
        <f>CATALOGO!G148</f>
        <v>0</v>
      </c>
    </row>
    <row r="25" spans="1:10">
      <c r="A25" s="148"/>
      <c r="B25" s="149" t="s">
        <v>266</v>
      </c>
      <c r="C25" s="156" t="s">
        <v>267</v>
      </c>
      <c r="D25" s="156"/>
      <c r="E25" s="154"/>
      <c r="F25" s="150"/>
      <c r="G25" s="150"/>
      <c r="H25" s="149"/>
      <c r="I25" s="149"/>
      <c r="J25" s="155">
        <f>CATALOGO!G152</f>
        <v>0</v>
      </c>
    </row>
    <row r="26" spans="1:10">
      <c r="B26" s="149"/>
      <c r="C26" s="156"/>
      <c r="D26" s="156"/>
      <c r="E26" s="154"/>
      <c r="F26" s="150"/>
      <c r="G26" s="150"/>
      <c r="H26" s="149"/>
      <c r="I26" s="149"/>
    </row>
    <row r="30" spans="1:10">
      <c r="H30" s="153"/>
      <c r="I30" s="157" t="s">
        <v>268</v>
      </c>
      <c r="J30" s="158">
        <f>SUM(J19:J25)</f>
        <v>0</v>
      </c>
    </row>
    <row r="31" spans="1:10">
      <c r="H31" s="153"/>
      <c r="I31" s="157"/>
      <c r="J31" s="159"/>
    </row>
    <row r="32" spans="1:10">
      <c r="H32" s="153"/>
      <c r="I32" s="157" t="s">
        <v>269</v>
      </c>
      <c r="J32" s="160">
        <f>J30*0.16</f>
        <v>0</v>
      </c>
    </row>
    <row r="33" spans="8:10">
      <c r="H33" s="153"/>
      <c r="I33" s="157"/>
      <c r="J33" s="158"/>
    </row>
    <row r="34" spans="8:10">
      <c r="H34" s="153"/>
      <c r="I34" s="157" t="s">
        <v>270</v>
      </c>
      <c r="J34" s="160">
        <f>J30+J32</f>
        <v>0</v>
      </c>
    </row>
    <row r="35" spans="8:10">
      <c r="H35" s="121"/>
      <c r="I35" s="121"/>
      <c r="J35" s="161"/>
    </row>
  </sheetData>
  <mergeCells count="10">
    <mergeCell ref="C21:E21"/>
    <mergeCell ref="C22:E22"/>
    <mergeCell ref="C24:D24"/>
    <mergeCell ref="C19:E19"/>
    <mergeCell ref="A3:J3"/>
    <mergeCell ref="A4:J4"/>
    <mergeCell ref="A6:J6"/>
    <mergeCell ref="A8:J8"/>
    <mergeCell ref="A10:J10"/>
    <mergeCell ref="C20:E20"/>
  </mergeCells>
  <phoneticPr fontId="25" type="noConversion"/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57"/>
  <sheetViews>
    <sheetView view="pageBreakPreview" topLeftCell="A147" zoomScaleNormal="70" zoomScaleSheetLayoutView="100" workbookViewId="0">
      <selection activeCell="G150" sqref="G150:G151"/>
    </sheetView>
  </sheetViews>
  <sheetFormatPr baseColWidth="10" defaultRowHeight="12.75"/>
  <cols>
    <col min="1" max="1" width="17" style="115" customWidth="1"/>
    <col min="2" max="2" width="54.5703125" style="115" customWidth="1"/>
    <col min="3" max="3" width="11.42578125" style="115"/>
    <col min="4" max="4" width="11.42578125" style="129"/>
    <col min="5" max="5" width="14.5703125" style="130" customWidth="1"/>
    <col min="6" max="6" width="20.7109375" style="115" customWidth="1"/>
    <col min="7" max="7" width="29.5703125" style="146" customWidth="1"/>
    <col min="8" max="8" width="27.140625" style="115" customWidth="1"/>
    <col min="9" max="9" width="29.28515625" style="115" customWidth="1"/>
    <col min="10" max="16384" width="11.42578125" style="115"/>
  </cols>
  <sheetData>
    <row r="3" spans="1:7" ht="26.25">
      <c r="A3" s="173" t="s">
        <v>8</v>
      </c>
      <c r="B3" s="173"/>
      <c r="C3" s="173"/>
      <c r="D3" s="173"/>
      <c r="E3" s="173"/>
      <c r="F3" s="173"/>
      <c r="G3" s="173"/>
    </row>
    <row r="4" spans="1:7" ht="15.75">
      <c r="A4" s="174" t="s">
        <v>9</v>
      </c>
      <c r="B4" s="174"/>
      <c r="C4" s="174"/>
      <c r="D4" s="174"/>
      <c r="E4" s="174"/>
      <c r="F4" s="174"/>
      <c r="G4" s="174"/>
    </row>
    <row r="5" spans="1:7" ht="18.75">
      <c r="A5" s="14"/>
      <c r="B5" s="39"/>
      <c r="C5" s="14"/>
      <c r="D5" s="53"/>
      <c r="E5" s="95"/>
      <c r="F5" s="14"/>
      <c r="G5" s="133"/>
    </row>
    <row r="6" spans="1:7" ht="38.25" customHeight="1">
      <c r="A6" s="175" t="str">
        <f>PARTIDAS!A6:J6</f>
        <v>"CONSTRUCCIÓN DE EDIFICIO DE DOS NIVELES PARA AULAS, CAMPUS PUERTO ESCONDIDO. EN LA UNIVERSIDAD DEL MAR"</v>
      </c>
      <c r="B6" s="175"/>
      <c r="C6" s="175"/>
      <c r="D6" s="175"/>
      <c r="E6" s="175"/>
      <c r="F6" s="175"/>
      <c r="G6" s="175"/>
    </row>
    <row r="7" spans="1:7" ht="18.75">
      <c r="A7" s="120"/>
      <c r="B7" s="40"/>
      <c r="C7" s="120"/>
      <c r="D7" s="54"/>
      <c r="E7" s="96"/>
      <c r="F7" s="120"/>
      <c r="G7" s="134"/>
    </row>
    <row r="8" spans="1:7" ht="15">
      <c r="A8" s="176" t="s">
        <v>10</v>
      </c>
      <c r="B8" s="176"/>
      <c r="C8" s="176"/>
      <c r="D8" s="176"/>
      <c r="E8" s="176"/>
      <c r="F8" s="176"/>
      <c r="G8" s="176"/>
    </row>
    <row r="9" spans="1:7" ht="136.5" customHeight="1">
      <c r="A9" s="172" t="str">
        <f>PARTIDAS!A10:J10</f>
        <v>CON LA CONSTRUCCIÓN DEL PROYECTO SE GENERA UN EDIFICIO DE DOS NIVELES CON 9 AULAS QUE PROPORCIONARÁN UN AMBIENTE ADECUADO CON LUZ, TEMPERATURA Y DIMENSIONES PARA SU CORRECTO FUNCIONAMIENTO EN EL PROCESO DE ENSEÑANZA-APRENDIZAJE BAJO LOS LINEAMIENTOS Y CONDICIONES NECESARIAS EN EL CONTEXTO COVID-19, EL EDIFICIO FUNCIONARÁ EN UN HORARIO DE 8:00 A 13:00 H Y DE 16:00 A 19:00 H, DE LUNES A VIERNES, OFERTANDO 40 H/CLASE A LA SEMANA SIMULTANEAMENTE EN CADA ESPACIO, POR LO QUE SE OFRECEN SEMANALMENTE UN TOTAL DE 360 H/CLASE LO QUE SIGNIFICA PODER ATENDER A LOS 32 GRUPOS ACTUALES CON AL MENOS 11.25 H/CLASE POR SEMANA PARA CADA GRUPO, ADEMÁS DE DISPONER DE MÓDULOS SANITARIOS Y DIFERENTE ACCESO PARA CADA NIVEL DEL EDIFICIO LO QUE CONTRIBUYE A UN MEJOR FLUJO VIAL, EL EDIFICIO DE 925.7 M2 DE DOS NIVELES, LOS CUALES ESTARÁN DISTRIBUIDOS EN 462.85 M2 PARA CADA NIVEL. EL PRIMER NIVEL SE DIVIDE EN 296.55 M2 PARA 4 AULAS CLASE, 54.60 M2 PARA SANITARIOS Y 111.70 M2 PARA ANDADOR Y DESPLANTE DE ESCALERAS Y PARA EL SEGUNDO NIVEL 351.15 M2 PARA 5 AULAS CLASE Y 111.70 PARA VESTÍBULO Y CUBO DE ESCALERAS. LA ESTRUCTURA ESTÁ CONFORMADA POR CIMENTACIÓN  A BASE DE ZAPATAS CORRIDAS, MURETES DE ENRASE, TRABES DE CIMENTACIÓN Y CADENAS DE DESPLANTE, LA ESTRUCTURA DE PRIMER Y SEGUNDO NIVEL  ESTÁ CONFORMADA POR COLUMNAS, CASTILLOS, TRABES, CERRAMIENTOS, MUROS DE CONCRETO, LOSA DE ENTREPISO Y EN AZOTEA CON REMATE DE COLUMNAS METÁLICAS PARA LIGAR Y DAR MAYOR ALTURA A LA ESTRUCTURA A BASE DE TRABES METÁLICAS, LARGUEROS, CONTRAFLAMBEO Y CONTRAVENTEO QUE SOPORTAN LA TECHUMBRE A BASE DE LÁMINA TIPO SÁNDWICH CON POLIURETANO EXPANDIDO DE ALTA DENSIDAD (40KG/M3) Y AMBAS CARAS DE ACERO GALVANIZADO PREPINTADO DE 1 1/2" CAL 26/26,  CABALLETE Y TAPAGOTERO, MURO DE TABIQUE ROJO COMÚN, APLANADO EN INTERIOR Y EXTERIOR, ACABADOS CON SELLADOR Y PINTURA VINÍLICA, FIRME DE CONCRETO REFORZADO CON MALLA ELECTROSOLDADA Y ACABADO CON LOSETA CERÁMICA, CANCELERÍA DE ALUMINIO EN PUERTAS Y VENTANAS, INSTALACIÓN HIDRO-SANITARIA, ELÉCTRICA Y RED, EN LA UNIVERSIDAD DEL MAR</v>
      </c>
      <c r="B9" s="172"/>
      <c r="C9" s="172"/>
      <c r="D9" s="172"/>
      <c r="E9" s="172"/>
      <c r="F9" s="172"/>
      <c r="G9" s="172"/>
    </row>
    <row r="10" spans="1:7" ht="15" customHeight="1">
      <c r="A10" s="119"/>
      <c r="B10" s="119"/>
      <c r="C10" s="119"/>
      <c r="D10" s="119"/>
      <c r="E10" s="119"/>
      <c r="F10" s="119"/>
      <c r="G10" s="119"/>
    </row>
    <row r="11" spans="1:7" ht="15" customHeight="1">
      <c r="A11" s="164" t="s">
        <v>278</v>
      </c>
      <c r="B11" s="119"/>
      <c r="C11" s="119"/>
      <c r="D11" s="119"/>
      <c r="E11" s="119"/>
      <c r="F11" s="119"/>
      <c r="G11" s="119"/>
    </row>
    <row r="12" spans="1:7" ht="15" customHeight="1">
      <c r="A12" s="165" t="s">
        <v>279</v>
      </c>
      <c r="B12" s="119"/>
      <c r="C12" s="119"/>
      <c r="D12" s="119"/>
      <c r="E12" s="119"/>
      <c r="F12" s="119"/>
      <c r="G12" s="119"/>
    </row>
    <row r="13" spans="1:7" ht="15" customHeight="1">
      <c r="A13" s="165" t="s">
        <v>280</v>
      </c>
      <c r="B13" s="119"/>
      <c r="C13" s="119"/>
      <c r="D13" s="119"/>
      <c r="E13" s="119"/>
      <c r="F13" s="119"/>
      <c r="G13" s="119"/>
    </row>
    <row r="14" spans="1:7" ht="15" customHeight="1">
      <c r="A14" s="165" t="s">
        <v>281</v>
      </c>
      <c r="B14" s="119"/>
      <c r="C14" s="119"/>
      <c r="D14" s="119"/>
      <c r="E14" s="119"/>
      <c r="F14" s="119"/>
      <c r="G14" s="119"/>
    </row>
    <row r="15" spans="1:7" ht="15.75" thickBot="1">
      <c r="A15" s="2"/>
      <c r="B15" s="41"/>
      <c r="C15" s="119"/>
      <c r="D15" s="55"/>
      <c r="E15" s="97"/>
      <c r="F15" s="119"/>
      <c r="G15" s="135"/>
    </row>
    <row r="16" spans="1:7" ht="16.5" thickBot="1">
      <c r="A16" s="1" t="s">
        <v>11</v>
      </c>
      <c r="B16" s="1" t="s">
        <v>12</v>
      </c>
      <c r="C16" s="1" t="s">
        <v>13</v>
      </c>
      <c r="D16" s="56" t="s">
        <v>14</v>
      </c>
      <c r="E16" s="98" t="s">
        <v>15</v>
      </c>
      <c r="F16" s="1" t="s">
        <v>16</v>
      </c>
      <c r="G16" s="136" t="s">
        <v>17</v>
      </c>
    </row>
    <row r="17" spans="1:7" ht="15">
      <c r="A17" s="3"/>
      <c r="B17" s="42"/>
      <c r="C17" s="4"/>
      <c r="D17" s="57"/>
      <c r="E17" s="99"/>
      <c r="F17" s="5"/>
      <c r="G17" s="137"/>
    </row>
    <row r="18" spans="1:7">
      <c r="A18" s="16"/>
      <c r="B18" s="43" t="s">
        <v>18</v>
      </c>
      <c r="C18" s="17"/>
      <c r="D18" s="58"/>
      <c r="E18" s="100"/>
      <c r="F18" s="18"/>
      <c r="G18" s="138"/>
    </row>
    <row r="19" spans="1:7" ht="63.75">
      <c r="A19" s="46" t="s">
        <v>19</v>
      </c>
      <c r="B19" s="45" t="s">
        <v>124</v>
      </c>
      <c r="C19" s="49" t="s">
        <v>5</v>
      </c>
      <c r="D19" s="59">
        <v>940</v>
      </c>
      <c r="E19" s="127">
        <v>35.669999999999995</v>
      </c>
      <c r="F19" s="11"/>
      <c r="G19" s="139"/>
    </row>
    <row r="20" spans="1:7" ht="51">
      <c r="A20" s="47" t="s">
        <v>150</v>
      </c>
      <c r="B20" s="44" t="s">
        <v>151</v>
      </c>
      <c r="C20" s="48" t="s">
        <v>2</v>
      </c>
      <c r="D20" s="59">
        <v>535.14</v>
      </c>
      <c r="E20" s="113">
        <v>76.22</v>
      </c>
      <c r="F20" s="11"/>
      <c r="G20" s="139"/>
    </row>
    <row r="21" spans="1:7">
      <c r="A21" s="19"/>
      <c r="B21" s="20" t="s">
        <v>155</v>
      </c>
      <c r="C21" s="21"/>
      <c r="D21" s="60"/>
      <c r="E21" s="101"/>
      <c r="F21" s="21"/>
      <c r="G21" s="140">
        <f>ROUND((SUM(G19:G20)),2)</f>
        <v>0</v>
      </c>
    </row>
    <row r="22" spans="1:7">
      <c r="A22" s="22"/>
      <c r="B22" s="43" t="s">
        <v>20</v>
      </c>
      <c r="C22" s="23"/>
      <c r="D22" s="61"/>
      <c r="E22" s="102"/>
      <c r="F22" s="24"/>
      <c r="G22" s="141"/>
    </row>
    <row r="23" spans="1:7" ht="38.25">
      <c r="A23" s="15" t="s">
        <v>21</v>
      </c>
      <c r="B23" s="9" t="s">
        <v>125</v>
      </c>
      <c r="C23" s="10" t="s">
        <v>5</v>
      </c>
      <c r="D23" s="62">
        <v>679.3</v>
      </c>
      <c r="E23" s="68">
        <v>23.540000000000003</v>
      </c>
      <c r="F23" s="8"/>
      <c r="G23" s="139"/>
    </row>
    <row r="24" spans="1:7" ht="89.25">
      <c r="A24" s="15" t="s">
        <v>22</v>
      </c>
      <c r="B24" s="9" t="s">
        <v>126</v>
      </c>
      <c r="C24" s="10" t="s">
        <v>2</v>
      </c>
      <c r="D24" s="63">
        <v>359.91</v>
      </c>
      <c r="E24" s="68">
        <v>96.2</v>
      </c>
      <c r="F24" s="8"/>
      <c r="G24" s="139"/>
    </row>
    <row r="25" spans="1:7" ht="89.25">
      <c r="A25" s="15" t="s">
        <v>23</v>
      </c>
      <c r="B25" s="9" t="s">
        <v>127</v>
      </c>
      <c r="C25" s="10" t="s">
        <v>2</v>
      </c>
      <c r="D25" s="63">
        <v>13.8</v>
      </c>
      <c r="E25" s="68">
        <v>338.01</v>
      </c>
      <c r="F25" s="8"/>
      <c r="G25" s="139"/>
    </row>
    <row r="26" spans="1:7" ht="51">
      <c r="A26" s="15" t="s">
        <v>24</v>
      </c>
      <c r="B26" s="9" t="s">
        <v>128</v>
      </c>
      <c r="C26" s="10" t="s">
        <v>5</v>
      </c>
      <c r="D26" s="63">
        <v>259.29000000000002</v>
      </c>
      <c r="E26" s="68">
        <v>163.98999999999998</v>
      </c>
      <c r="F26" s="8"/>
      <c r="G26" s="139"/>
    </row>
    <row r="27" spans="1:7" ht="51">
      <c r="A27" s="15" t="s">
        <v>25</v>
      </c>
      <c r="B27" s="12" t="s">
        <v>129</v>
      </c>
      <c r="C27" s="10" t="s">
        <v>3</v>
      </c>
      <c r="D27" s="63">
        <v>151.04</v>
      </c>
      <c r="E27" s="68">
        <v>57.11</v>
      </c>
      <c r="F27" s="8"/>
      <c r="G27" s="139"/>
    </row>
    <row r="28" spans="1:7" ht="51">
      <c r="A28" s="15" t="s">
        <v>26</v>
      </c>
      <c r="B28" s="9" t="s">
        <v>130</v>
      </c>
      <c r="C28" s="10" t="s">
        <v>3</v>
      </c>
      <c r="D28" s="63">
        <v>2708.33</v>
      </c>
      <c r="E28" s="68">
        <v>53.96</v>
      </c>
      <c r="F28" s="8"/>
      <c r="G28" s="139"/>
    </row>
    <row r="29" spans="1:7" ht="51">
      <c r="A29" s="15" t="s">
        <v>27</v>
      </c>
      <c r="B29" s="9" t="s">
        <v>131</v>
      </c>
      <c r="C29" s="10" t="s">
        <v>3</v>
      </c>
      <c r="D29" s="63">
        <v>3322.28</v>
      </c>
      <c r="E29" s="68">
        <v>53.96</v>
      </c>
      <c r="F29" s="8"/>
      <c r="G29" s="139"/>
    </row>
    <row r="30" spans="1:7" ht="51">
      <c r="A30" s="15" t="s">
        <v>28</v>
      </c>
      <c r="B30" s="9" t="s">
        <v>132</v>
      </c>
      <c r="C30" s="10" t="s">
        <v>3</v>
      </c>
      <c r="D30" s="63">
        <v>299.52</v>
      </c>
      <c r="E30" s="68">
        <v>53.96</v>
      </c>
      <c r="F30" s="8"/>
      <c r="G30" s="139"/>
    </row>
    <row r="31" spans="1:7" ht="51">
      <c r="A31" s="15" t="s">
        <v>152</v>
      </c>
      <c r="B31" s="9" t="s">
        <v>248</v>
      </c>
      <c r="C31" s="10" t="s">
        <v>3</v>
      </c>
      <c r="D31" s="63">
        <v>321.83999999999997</v>
      </c>
      <c r="E31" s="68">
        <v>53.96</v>
      </c>
      <c r="F31" s="8"/>
      <c r="G31" s="139"/>
    </row>
    <row r="32" spans="1:7" ht="38.25">
      <c r="A32" s="15" t="s">
        <v>29</v>
      </c>
      <c r="B32" s="9" t="s">
        <v>133</v>
      </c>
      <c r="C32" s="10" t="s">
        <v>5</v>
      </c>
      <c r="D32" s="63">
        <v>223.4</v>
      </c>
      <c r="E32" s="68">
        <v>148.04999999999998</v>
      </c>
      <c r="F32" s="8"/>
      <c r="G32" s="139"/>
    </row>
    <row r="33" spans="1:7" ht="38.25">
      <c r="A33" s="15" t="s">
        <v>30</v>
      </c>
      <c r="B33" s="9" t="s">
        <v>134</v>
      </c>
      <c r="C33" s="10" t="s">
        <v>2</v>
      </c>
      <c r="D33" s="63">
        <v>13.32</v>
      </c>
      <c r="E33" s="68">
        <v>3649.9300000000003</v>
      </c>
      <c r="F33" s="8"/>
      <c r="G33" s="139"/>
    </row>
    <row r="34" spans="1:7" ht="38.25">
      <c r="A34" s="15" t="s">
        <v>31</v>
      </c>
      <c r="B34" s="9" t="s">
        <v>135</v>
      </c>
      <c r="C34" s="10" t="s">
        <v>2</v>
      </c>
      <c r="D34" s="63">
        <v>45.48</v>
      </c>
      <c r="E34" s="68">
        <v>4233.6900000000005</v>
      </c>
      <c r="F34" s="8"/>
      <c r="G34" s="139"/>
    </row>
    <row r="35" spans="1:7" ht="38.25">
      <c r="A35" s="15" t="s">
        <v>32</v>
      </c>
      <c r="B35" s="9" t="s">
        <v>136</v>
      </c>
      <c r="C35" s="10" t="s">
        <v>5</v>
      </c>
      <c r="D35" s="63">
        <v>122.02</v>
      </c>
      <c r="E35" s="68">
        <v>459.42</v>
      </c>
      <c r="F35" s="8"/>
      <c r="G35" s="139"/>
    </row>
    <row r="36" spans="1:7" ht="63.75">
      <c r="A36" s="15" t="s">
        <v>33</v>
      </c>
      <c r="B36" s="9" t="s">
        <v>137</v>
      </c>
      <c r="C36" s="10" t="s">
        <v>6</v>
      </c>
      <c r="D36" s="63">
        <v>83.62</v>
      </c>
      <c r="E36" s="68">
        <v>767.21</v>
      </c>
      <c r="F36" s="8"/>
      <c r="G36" s="139"/>
    </row>
    <row r="37" spans="1:7" ht="63.75">
      <c r="A37" s="15" t="s">
        <v>34</v>
      </c>
      <c r="B37" s="9" t="s">
        <v>138</v>
      </c>
      <c r="C37" s="10" t="s">
        <v>2</v>
      </c>
      <c r="D37" s="63">
        <v>131.88</v>
      </c>
      <c r="E37" s="68">
        <v>76.22</v>
      </c>
      <c r="F37" s="8"/>
      <c r="G37" s="139"/>
    </row>
    <row r="38" spans="1:7" ht="63.75">
      <c r="A38" s="15" t="s">
        <v>35</v>
      </c>
      <c r="B38" s="9" t="s">
        <v>139</v>
      </c>
      <c r="C38" s="10" t="s">
        <v>2</v>
      </c>
      <c r="D38" s="63">
        <v>131.88</v>
      </c>
      <c r="E38" s="68">
        <v>388.59</v>
      </c>
      <c r="F38" s="8"/>
      <c r="G38" s="139"/>
    </row>
    <row r="39" spans="1:7" ht="63.75">
      <c r="A39" s="15" t="s">
        <v>36</v>
      </c>
      <c r="B39" s="9" t="s">
        <v>282</v>
      </c>
      <c r="C39" s="10" t="s">
        <v>6</v>
      </c>
      <c r="D39" s="62">
        <v>83.62</v>
      </c>
      <c r="E39" s="68">
        <v>132.79</v>
      </c>
      <c r="F39" s="8"/>
      <c r="G39" s="139"/>
    </row>
    <row r="40" spans="1:7">
      <c r="A40" s="22"/>
      <c r="B40" s="20" t="s">
        <v>156</v>
      </c>
      <c r="C40" s="21"/>
      <c r="D40" s="60"/>
      <c r="E40" s="101"/>
      <c r="F40" s="21"/>
      <c r="G40" s="140">
        <f>ROUND((SUM(G23:G39)),2)</f>
        <v>0</v>
      </c>
    </row>
    <row r="41" spans="1:7">
      <c r="A41" s="15"/>
      <c r="B41" s="20" t="s">
        <v>37</v>
      </c>
      <c r="C41" s="27"/>
      <c r="D41" s="64"/>
      <c r="E41" s="103"/>
      <c r="F41" s="27"/>
      <c r="G41" s="142"/>
    </row>
    <row r="42" spans="1:7" ht="51">
      <c r="A42" s="15" t="s">
        <v>38</v>
      </c>
      <c r="B42" s="9" t="s">
        <v>140</v>
      </c>
      <c r="C42" s="10" t="s">
        <v>3</v>
      </c>
      <c r="D42" s="62">
        <v>136.27000000000001</v>
      </c>
      <c r="E42" s="68">
        <v>57.53</v>
      </c>
      <c r="F42" s="8"/>
      <c r="G42" s="139"/>
    </row>
    <row r="43" spans="1:7" ht="63.75">
      <c r="A43" s="15" t="s">
        <v>39</v>
      </c>
      <c r="B43" s="9" t="s">
        <v>141</v>
      </c>
      <c r="C43" s="10" t="s">
        <v>3</v>
      </c>
      <c r="D43" s="62">
        <v>3428.41</v>
      </c>
      <c r="E43" s="68">
        <v>52.87</v>
      </c>
      <c r="F43" s="8"/>
      <c r="G43" s="139"/>
    </row>
    <row r="44" spans="1:7" ht="63.75">
      <c r="A44" s="15" t="s">
        <v>40</v>
      </c>
      <c r="B44" s="9" t="s">
        <v>142</v>
      </c>
      <c r="C44" s="10" t="s">
        <v>3</v>
      </c>
      <c r="D44" s="62">
        <v>1419.86</v>
      </c>
      <c r="E44" s="68">
        <v>52.87</v>
      </c>
      <c r="F44" s="8"/>
      <c r="G44" s="139"/>
    </row>
    <row r="45" spans="1:7" ht="63.75">
      <c r="A45" s="15" t="s">
        <v>41</v>
      </c>
      <c r="B45" s="9" t="s">
        <v>249</v>
      </c>
      <c r="C45" s="10" t="s">
        <v>3</v>
      </c>
      <c r="D45" s="62">
        <v>3158.96</v>
      </c>
      <c r="E45" s="68">
        <v>52.87</v>
      </c>
      <c r="F45" s="8"/>
      <c r="G45" s="139"/>
    </row>
    <row r="46" spans="1:7" ht="63.75">
      <c r="A46" s="15" t="s">
        <v>42</v>
      </c>
      <c r="B46" s="9" t="s">
        <v>143</v>
      </c>
      <c r="C46" s="10" t="s">
        <v>3</v>
      </c>
      <c r="D46" s="62">
        <v>2159.92</v>
      </c>
      <c r="E46" s="68">
        <v>52.87</v>
      </c>
      <c r="F46" s="8"/>
      <c r="G46" s="139"/>
    </row>
    <row r="47" spans="1:7" ht="76.5">
      <c r="A47" s="15" t="s">
        <v>43</v>
      </c>
      <c r="B47" s="9" t="s">
        <v>144</v>
      </c>
      <c r="C47" s="10" t="s">
        <v>5</v>
      </c>
      <c r="D47" s="62">
        <v>484.75</v>
      </c>
      <c r="E47" s="68">
        <v>278.06</v>
      </c>
      <c r="F47" s="8"/>
      <c r="G47" s="139"/>
    </row>
    <row r="48" spans="1:7" ht="76.5">
      <c r="A48" s="15" t="s">
        <v>44</v>
      </c>
      <c r="B48" s="9" t="s">
        <v>145</v>
      </c>
      <c r="C48" s="10" t="s">
        <v>5</v>
      </c>
      <c r="D48" s="62">
        <v>244.22</v>
      </c>
      <c r="E48" s="68">
        <v>307.26</v>
      </c>
      <c r="F48" s="8"/>
      <c r="G48" s="139"/>
    </row>
    <row r="49" spans="1:7" ht="76.5">
      <c r="A49" s="15" t="s">
        <v>45</v>
      </c>
      <c r="B49" s="9" t="s">
        <v>146</v>
      </c>
      <c r="C49" s="10" t="s">
        <v>5</v>
      </c>
      <c r="D49" s="62">
        <v>785.19</v>
      </c>
      <c r="E49" s="68">
        <v>242.89</v>
      </c>
      <c r="F49" s="8"/>
      <c r="G49" s="139"/>
    </row>
    <row r="50" spans="1:7" ht="51">
      <c r="A50" s="15" t="s">
        <v>46</v>
      </c>
      <c r="B50" s="9" t="s">
        <v>147</v>
      </c>
      <c r="C50" s="10" t="s">
        <v>2</v>
      </c>
      <c r="D50" s="62">
        <v>34.94</v>
      </c>
      <c r="E50" s="68">
        <v>3706.1600000000003</v>
      </c>
      <c r="F50" s="8"/>
      <c r="G50" s="139"/>
    </row>
    <row r="51" spans="1:7" ht="76.5">
      <c r="A51" s="15" t="s">
        <v>47</v>
      </c>
      <c r="B51" s="9" t="s">
        <v>148</v>
      </c>
      <c r="C51" s="10" t="s">
        <v>2</v>
      </c>
      <c r="D51" s="62">
        <v>62.11</v>
      </c>
      <c r="E51" s="68">
        <v>4476.34</v>
      </c>
      <c r="F51" s="8"/>
      <c r="G51" s="139"/>
    </row>
    <row r="52" spans="1:7">
      <c r="A52" s="22"/>
      <c r="B52" s="20" t="s">
        <v>154</v>
      </c>
      <c r="C52" s="21"/>
      <c r="D52" s="60"/>
      <c r="E52" s="101"/>
      <c r="F52" s="21"/>
      <c r="G52" s="140">
        <f>ROUND((SUM(G42:G51)),2)</f>
        <v>0</v>
      </c>
    </row>
    <row r="53" spans="1:7">
      <c r="A53" s="15"/>
      <c r="B53" s="9"/>
      <c r="C53" s="10"/>
      <c r="D53" s="63"/>
      <c r="E53" s="68"/>
      <c r="F53" s="8"/>
      <c r="G53" s="143"/>
    </row>
    <row r="54" spans="1:7">
      <c r="A54" s="26"/>
      <c r="B54" s="28" t="s">
        <v>48</v>
      </c>
      <c r="C54" s="29"/>
      <c r="D54" s="60"/>
      <c r="E54" s="101"/>
      <c r="F54" s="21"/>
      <c r="G54" s="140"/>
    </row>
    <row r="55" spans="1:7" ht="63.75">
      <c r="A55" s="15" t="s">
        <v>49</v>
      </c>
      <c r="B55" s="13" t="s">
        <v>214</v>
      </c>
      <c r="C55" s="10" t="s">
        <v>6</v>
      </c>
      <c r="D55" s="63">
        <v>216.18</v>
      </c>
      <c r="E55" s="68">
        <v>264.33</v>
      </c>
      <c r="F55" s="7"/>
      <c r="G55" s="139"/>
    </row>
    <row r="56" spans="1:7" ht="105.75" customHeight="1">
      <c r="A56" s="36" t="s">
        <v>50</v>
      </c>
      <c r="B56" s="38" t="s">
        <v>215</v>
      </c>
      <c r="C56" s="37" t="s">
        <v>6</v>
      </c>
      <c r="D56" s="63">
        <v>77.400000000000006</v>
      </c>
      <c r="E56" s="68">
        <v>587.93999999999994</v>
      </c>
      <c r="F56" s="7"/>
      <c r="G56" s="139"/>
    </row>
    <row r="57" spans="1:7" ht="102.75" customHeight="1">
      <c r="A57" s="36" t="s">
        <v>119</v>
      </c>
      <c r="B57" s="38" t="s">
        <v>216</v>
      </c>
      <c r="C57" s="6"/>
      <c r="D57" s="63">
        <v>28.16</v>
      </c>
      <c r="E57" s="68">
        <v>617.65</v>
      </c>
      <c r="F57" s="7"/>
      <c r="G57" s="139"/>
    </row>
    <row r="58" spans="1:7" ht="89.25" customHeight="1">
      <c r="A58" s="36" t="s">
        <v>51</v>
      </c>
      <c r="B58" s="38" t="s">
        <v>217</v>
      </c>
      <c r="C58" s="37" t="s">
        <v>6</v>
      </c>
      <c r="D58" s="63">
        <v>97.64</v>
      </c>
      <c r="E58" s="68">
        <v>382.34999999999997</v>
      </c>
      <c r="F58" s="7"/>
      <c r="G58" s="139"/>
    </row>
    <row r="59" spans="1:7" s="122" customFormat="1" ht="63.75">
      <c r="A59" s="15" t="s">
        <v>52</v>
      </c>
      <c r="B59" s="9" t="s">
        <v>218</v>
      </c>
      <c r="C59" s="10" t="s">
        <v>6</v>
      </c>
      <c r="D59" s="63">
        <v>134.19999999999999</v>
      </c>
      <c r="E59" s="68">
        <v>340.23</v>
      </c>
      <c r="F59" s="8"/>
      <c r="G59" s="139"/>
    </row>
    <row r="60" spans="1:7" ht="63.75">
      <c r="A60" s="15" t="s">
        <v>53</v>
      </c>
      <c r="B60" s="13" t="s">
        <v>219</v>
      </c>
      <c r="C60" s="10" t="s">
        <v>6</v>
      </c>
      <c r="D60" s="63">
        <v>239.84</v>
      </c>
      <c r="E60" s="68">
        <v>497.01</v>
      </c>
      <c r="F60" s="8"/>
      <c r="G60" s="139"/>
    </row>
    <row r="61" spans="1:7" ht="63.75">
      <c r="A61" s="15" t="s">
        <v>54</v>
      </c>
      <c r="B61" s="13" t="s">
        <v>220</v>
      </c>
      <c r="C61" s="10" t="s">
        <v>6</v>
      </c>
      <c r="D61" s="63">
        <v>54.56</v>
      </c>
      <c r="E61" s="68">
        <v>618.42999999999995</v>
      </c>
      <c r="F61" s="8"/>
      <c r="G61" s="139"/>
    </row>
    <row r="62" spans="1:7" ht="76.5">
      <c r="A62" s="15" t="s">
        <v>55</v>
      </c>
      <c r="B62" s="12" t="s">
        <v>221</v>
      </c>
      <c r="C62" s="10" t="s">
        <v>5</v>
      </c>
      <c r="D62" s="63">
        <v>407.7</v>
      </c>
      <c r="E62" s="68">
        <v>540.85</v>
      </c>
      <c r="F62" s="8"/>
      <c r="G62" s="139"/>
    </row>
    <row r="63" spans="1:7" s="128" customFormat="1" ht="76.5">
      <c r="A63" s="26" t="s">
        <v>120</v>
      </c>
      <c r="B63" s="12" t="s">
        <v>240</v>
      </c>
      <c r="C63" s="10" t="s">
        <v>5</v>
      </c>
      <c r="D63" s="63">
        <v>71.56</v>
      </c>
      <c r="E63" s="68">
        <v>725.95</v>
      </c>
      <c r="F63" s="8"/>
      <c r="G63" s="139"/>
    </row>
    <row r="64" spans="1:7" ht="63.75">
      <c r="A64" s="15" t="s">
        <v>56</v>
      </c>
      <c r="B64" s="12" t="s">
        <v>222</v>
      </c>
      <c r="C64" s="10" t="s">
        <v>5</v>
      </c>
      <c r="D64" s="63">
        <v>92.36</v>
      </c>
      <c r="E64" s="68">
        <v>241.48999999999998</v>
      </c>
      <c r="F64" s="8"/>
      <c r="G64" s="139"/>
    </row>
    <row r="65" spans="1:7" ht="63.75">
      <c r="A65" s="15" t="s">
        <v>57</v>
      </c>
      <c r="B65" s="12" t="s">
        <v>149</v>
      </c>
      <c r="C65" s="10" t="s">
        <v>5</v>
      </c>
      <c r="D65" s="63">
        <v>142.03</v>
      </c>
      <c r="E65" s="68">
        <v>424.36</v>
      </c>
      <c r="F65" s="8"/>
      <c r="G65" s="139"/>
    </row>
    <row r="66" spans="1:7" ht="76.5">
      <c r="A66" s="52" t="s">
        <v>58</v>
      </c>
      <c r="B66" s="45" t="s">
        <v>59</v>
      </c>
      <c r="C66" s="51" t="s">
        <v>5</v>
      </c>
      <c r="D66" s="63">
        <v>280.37</v>
      </c>
      <c r="E66" s="68">
        <v>419.31</v>
      </c>
      <c r="F66" s="7"/>
      <c r="G66" s="139"/>
    </row>
    <row r="67" spans="1:7" ht="63.75">
      <c r="A67" s="15" t="s">
        <v>60</v>
      </c>
      <c r="B67" s="13" t="s">
        <v>223</v>
      </c>
      <c r="C67" s="10" t="s">
        <v>6</v>
      </c>
      <c r="D67" s="63">
        <v>222.42</v>
      </c>
      <c r="E67" s="68">
        <v>167.12</v>
      </c>
      <c r="F67" s="8"/>
      <c r="G67" s="139"/>
    </row>
    <row r="68" spans="1:7" ht="153">
      <c r="A68" s="15" t="s">
        <v>61</v>
      </c>
      <c r="B68" s="13" t="s">
        <v>224</v>
      </c>
      <c r="C68" s="10" t="s">
        <v>5</v>
      </c>
      <c r="D68" s="63">
        <v>18.25</v>
      </c>
      <c r="E68" s="68">
        <v>939.26</v>
      </c>
      <c r="F68" s="8"/>
      <c r="G68" s="139"/>
    </row>
    <row r="69" spans="1:7" ht="114.75">
      <c r="A69" s="15" t="s">
        <v>62</v>
      </c>
      <c r="B69" s="9" t="s">
        <v>225</v>
      </c>
      <c r="C69" s="10" t="s">
        <v>6</v>
      </c>
      <c r="D69" s="63">
        <v>40</v>
      </c>
      <c r="E69" s="68">
        <v>426.24</v>
      </c>
      <c r="F69" s="8"/>
      <c r="G69" s="139"/>
    </row>
    <row r="70" spans="1:7" ht="127.5">
      <c r="A70" s="15" t="s">
        <v>121</v>
      </c>
      <c r="B70" s="9" t="s">
        <v>250</v>
      </c>
      <c r="C70" s="10" t="s">
        <v>4</v>
      </c>
      <c r="D70" s="63">
        <v>4</v>
      </c>
      <c r="E70" s="68">
        <v>6082.42</v>
      </c>
      <c r="F70" s="8"/>
      <c r="G70" s="139"/>
    </row>
    <row r="71" spans="1:7" ht="127.5">
      <c r="A71" s="15" t="s">
        <v>122</v>
      </c>
      <c r="B71" s="9" t="s">
        <v>251</v>
      </c>
      <c r="C71" s="10" t="s">
        <v>4</v>
      </c>
      <c r="D71" s="63">
        <v>5</v>
      </c>
      <c r="E71" s="68">
        <v>4225.49</v>
      </c>
      <c r="F71" s="8"/>
      <c r="G71" s="139"/>
    </row>
    <row r="72" spans="1:7" ht="216.75">
      <c r="A72" s="34" t="s">
        <v>63</v>
      </c>
      <c r="B72" s="112" t="s">
        <v>283</v>
      </c>
      <c r="C72" s="35" t="s">
        <v>5</v>
      </c>
      <c r="D72" s="63">
        <v>3.96</v>
      </c>
      <c r="E72" s="68">
        <v>1305.5899999999999</v>
      </c>
      <c r="F72" s="10"/>
      <c r="G72" s="139"/>
    </row>
    <row r="73" spans="1:7" ht="114.75">
      <c r="A73" s="15" t="s">
        <v>64</v>
      </c>
      <c r="B73" s="9" t="s">
        <v>226</v>
      </c>
      <c r="C73" s="10" t="s">
        <v>5</v>
      </c>
      <c r="D73" s="63">
        <v>1045.8</v>
      </c>
      <c r="E73" s="68">
        <v>89.26</v>
      </c>
      <c r="F73" s="8"/>
      <c r="G73" s="139"/>
    </row>
    <row r="74" spans="1:7" ht="102">
      <c r="A74" s="15" t="s">
        <v>65</v>
      </c>
      <c r="B74" s="50" t="s">
        <v>66</v>
      </c>
      <c r="C74" s="10" t="s">
        <v>5</v>
      </c>
      <c r="D74" s="63">
        <v>36.409999999999997</v>
      </c>
      <c r="E74" s="68">
        <v>102.4</v>
      </c>
      <c r="F74" s="8"/>
      <c r="G74" s="139"/>
    </row>
    <row r="75" spans="1:7" ht="102">
      <c r="A75" s="15" t="s">
        <v>67</v>
      </c>
      <c r="B75" s="50" t="s">
        <v>68</v>
      </c>
      <c r="C75" s="10" t="s">
        <v>5</v>
      </c>
      <c r="D75" s="63">
        <v>933.66</v>
      </c>
      <c r="E75" s="68">
        <v>63.85</v>
      </c>
      <c r="F75" s="8"/>
      <c r="G75" s="139"/>
    </row>
    <row r="76" spans="1:7" ht="76.5">
      <c r="A76" s="125" t="s">
        <v>69</v>
      </c>
      <c r="B76" s="50" t="s">
        <v>70</v>
      </c>
      <c r="C76" s="10" t="s">
        <v>5</v>
      </c>
      <c r="D76" s="63">
        <v>552.39</v>
      </c>
      <c r="E76" s="68">
        <v>24.28</v>
      </c>
      <c r="F76" s="8"/>
      <c r="G76" s="139"/>
    </row>
    <row r="77" spans="1:7" ht="63.75">
      <c r="A77" s="15" t="s">
        <v>71</v>
      </c>
      <c r="B77" s="114" t="s">
        <v>284</v>
      </c>
      <c r="C77" s="10" t="s">
        <v>5</v>
      </c>
      <c r="D77" s="63">
        <v>3.9</v>
      </c>
      <c r="E77" s="68">
        <v>377.2</v>
      </c>
      <c r="F77" s="8"/>
      <c r="G77" s="139"/>
    </row>
    <row r="78" spans="1:7" ht="89.25">
      <c r="A78" s="15" t="s">
        <v>72</v>
      </c>
      <c r="B78" s="12" t="s">
        <v>285</v>
      </c>
      <c r="C78" s="10" t="s">
        <v>5</v>
      </c>
      <c r="D78" s="63">
        <v>611.56999999999994</v>
      </c>
      <c r="E78" s="68">
        <v>353.83</v>
      </c>
      <c r="F78" s="8"/>
      <c r="G78" s="139"/>
    </row>
    <row r="79" spans="1:7" ht="38.25">
      <c r="A79" s="15" t="s">
        <v>73</v>
      </c>
      <c r="B79" s="9" t="s">
        <v>74</v>
      </c>
      <c r="C79" s="10" t="s">
        <v>7</v>
      </c>
      <c r="D79" s="63">
        <v>1</v>
      </c>
      <c r="E79" s="68">
        <v>1764.3799999999999</v>
      </c>
      <c r="F79" s="8"/>
      <c r="G79" s="139"/>
    </row>
    <row r="80" spans="1:7">
      <c r="A80" s="26"/>
      <c r="B80" s="28" t="s">
        <v>212</v>
      </c>
      <c r="C80" s="23"/>
      <c r="D80" s="61"/>
      <c r="E80" s="102"/>
      <c r="F80" s="24"/>
      <c r="G80" s="140">
        <f>ROUND((SUM(G55:G79)),2)</f>
        <v>0</v>
      </c>
    </row>
    <row r="81" spans="1:7">
      <c r="A81" s="26"/>
      <c r="B81" s="25"/>
      <c r="C81" s="6"/>
      <c r="D81" s="65"/>
      <c r="E81" s="104"/>
      <c r="F81" s="7"/>
      <c r="G81" s="144"/>
    </row>
    <row r="82" spans="1:7">
      <c r="A82" s="26"/>
      <c r="B82" s="28" t="s">
        <v>75</v>
      </c>
      <c r="C82" s="29"/>
      <c r="D82" s="60"/>
      <c r="E82" s="101"/>
      <c r="F82" s="21"/>
      <c r="G82" s="140"/>
    </row>
    <row r="83" spans="1:7">
      <c r="A83" s="26"/>
      <c r="B83" s="28" t="s">
        <v>76</v>
      </c>
      <c r="C83" s="29"/>
      <c r="D83" s="60"/>
      <c r="E83" s="101"/>
      <c r="F83" s="21"/>
      <c r="G83" s="140"/>
    </row>
    <row r="84" spans="1:7" ht="140.25">
      <c r="A84" s="69" t="s">
        <v>227</v>
      </c>
      <c r="B84" s="70" t="s">
        <v>242</v>
      </c>
      <c r="C84" s="71" t="s">
        <v>4</v>
      </c>
      <c r="D84" s="110">
        <v>28</v>
      </c>
      <c r="E84" s="105">
        <v>1501.73</v>
      </c>
      <c r="F84" s="72"/>
      <c r="G84" s="139"/>
    </row>
    <row r="85" spans="1:7" ht="153">
      <c r="A85" s="69" t="s">
        <v>228</v>
      </c>
      <c r="B85" s="70" t="s">
        <v>241</v>
      </c>
      <c r="C85" s="71" t="s">
        <v>4</v>
      </c>
      <c r="D85" s="110">
        <v>14</v>
      </c>
      <c r="E85" s="105">
        <v>1987.33</v>
      </c>
      <c r="F85" s="72"/>
      <c r="G85" s="139"/>
    </row>
    <row r="86" spans="1:7" ht="140.25">
      <c r="A86" s="69" t="s">
        <v>229</v>
      </c>
      <c r="B86" s="70" t="s">
        <v>243</v>
      </c>
      <c r="C86" s="71" t="s">
        <v>7</v>
      </c>
      <c r="D86" s="110">
        <v>18</v>
      </c>
      <c r="E86" s="105">
        <v>1573.07</v>
      </c>
      <c r="F86" s="72"/>
      <c r="G86" s="139"/>
    </row>
    <row r="87" spans="1:7">
      <c r="A87" s="26"/>
      <c r="B87" s="28" t="s">
        <v>77</v>
      </c>
      <c r="C87" s="29"/>
      <c r="D87" s="60"/>
      <c r="E87" s="102"/>
      <c r="F87" s="21"/>
      <c r="G87" s="140"/>
    </row>
    <row r="88" spans="1:7" ht="114.75">
      <c r="A88" s="73" t="s">
        <v>157</v>
      </c>
      <c r="B88" s="74" t="s">
        <v>247</v>
      </c>
      <c r="C88" s="71" t="s">
        <v>4</v>
      </c>
      <c r="D88" s="110">
        <v>56</v>
      </c>
      <c r="E88" s="105">
        <v>781.3</v>
      </c>
      <c r="F88" s="72"/>
      <c r="G88" s="139"/>
    </row>
    <row r="89" spans="1:7" ht="141.75" customHeight="1">
      <c r="A89" s="75" t="s">
        <v>158</v>
      </c>
      <c r="B89" s="74" t="s">
        <v>244</v>
      </c>
      <c r="C89" s="76" t="s">
        <v>4</v>
      </c>
      <c r="D89" s="108">
        <v>21</v>
      </c>
      <c r="E89" s="105">
        <v>879.21</v>
      </c>
      <c r="F89" s="72"/>
      <c r="G89" s="139"/>
    </row>
    <row r="90" spans="1:7" ht="89.25">
      <c r="A90" s="75" t="s">
        <v>159</v>
      </c>
      <c r="B90" s="74" t="s">
        <v>245</v>
      </c>
      <c r="C90" s="76" t="s">
        <v>4</v>
      </c>
      <c r="D90" s="109">
        <v>21</v>
      </c>
      <c r="E90" s="105">
        <v>396.13</v>
      </c>
      <c r="F90" s="72"/>
      <c r="G90" s="139"/>
    </row>
    <row r="91" spans="1:7" ht="114.75">
      <c r="A91" s="75" t="s">
        <v>160</v>
      </c>
      <c r="B91" s="74" t="s">
        <v>246</v>
      </c>
      <c r="C91" s="76" t="s">
        <v>4</v>
      </c>
      <c r="D91" s="109">
        <v>21</v>
      </c>
      <c r="E91" s="105">
        <v>424.9</v>
      </c>
      <c r="F91" s="72"/>
      <c r="G91" s="139"/>
    </row>
    <row r="92" spans="1:7" ht="127.5">
      <c r="A92" s="69" t="s">
        <v>78</v>
      </c>
      <c r="B92" s="70" t="s">
        <v>161</v>
      </c>
      <c r="C92" s="71" t="s">
        <v>6</v>
      </c>
      <c r="D92" s="110">
        <v>540</v>
      </c>
      <c r="E92" s="105">
        <v>896.45</v>
      </c>
      <c r="F92" s="72"/>
      <c r="G92" s="139"/>
    </row>
    <row r="93" spans="1:7" ht="89.25">
      <c r="A93" s="69" t="s">
        <v>79</v>
      </c>
      <c r="B93" s="70" t="s">
        <v>162</v>
      </c>
      <c r="C93" s="71" t="s">
        <v>6</v>
      </c>
      <c r="D93" s="110">
        <v>24</v>
      </c>
      <c r="E93" s="105">
        <v>181.07999999999998</v>
      </c>
      <c r="F93" s="72"/>
      <c r="G93" s="139"/>
    </row>
    <row r="94" spans="1:7" ht="76.5">
      <c r="A94" s="69" t="s">
        <v>163</v>
      </c>
      <c r="B94" s="70" t="s">
        <v>164</v>
      </c>
      <c r="C94" s="71" t="s">
        <v>6</v>
      </c>
      <c r="D94" s="110">
        <v>214.75</v>
      </c>
      <c r="E94" s="105">
        <v>1694.04</v>
      </c>
      <c r="F94" s="72"/>
      <c r="G94" s="139"/>
    </row>
    <row r="95" spans="1:7" ht="89.25">
      <c r="A95" s="69" t="s">
        <v>165</v>
      </c>
      <c r="B95" s="70" t="s">
        <v>166</v>
      </c>
      <c r="C95" s="71" t="s">
        <v>6</v>
      </c>
      <c r="D95" s="110">
        <v>103.06</v>
      </c>
      <c r="E95" s="105">
        <v>1335.48</v>
      </c>
      <c r="F95" s="72"/>
      <c r="G95" s="139"/>
    </row>
    <row r="96" spans="1:7" ht="89.25">
      <c r="A96" s="75" t="s">
        <v>230</v>
      </c>
      <c r="B96" s="78" t="s">
        <v>167</v>
      </c>
      <c r="C96" s="76" t="s">
        <v>6</v>
      </c>
      <c r="D96" s="110">
        <v>83.71</v>
      </c>
      <c r="E96" s="105">
        <v>635.97</v>
      </c>
      <c r="F96" s="72"/>
      <c r="G96" s="139"/>
    </row>
    <row r="97" spans="1:7" ht="114.75">
      <c r="A97" s="69" t="s">
        <v>80</v>
      </c>
      <c r="B97" s="70" t="s">
        <v>168</v>
      </c>
      <c r="C97" s="71" t="s">
        <v>3</v>
      </c>
      <c r="D97" s="110">
        <v>540</v>
      </c>
      <c r="E97" s="105">
        <v>291.89999999999998</v>
      </c>
      <c r="F97" s="72"/>
      <c r="G97" s="139"/>
    </row>
    <row r="98" spans="1:7" ht="114.75">
      <c r="A98" s="69" t="s">
        <v>81</v>
      </c>
      <c r="B98" s="70" t="s">
        <v>82</v>
      </c>
      <c r="C98" s="71" t="s">
        <v>4</v>
      </c>
      <c r="D98" s="110">
        <v>5</v>
      </c>
      <c r="E98" s="105">
        <v>1966.69</v>
      </c>
      <c r="F98" s="72"/>
      <c r="G98" s="139"/>
    </row>
    <row r="99" spans="1:7" ht="153">
      <c r="A99" s="69" t="s">
        <v>83</v>
      </c>
      <c r="B99" s="79" t="s">
        <v>286</v>
      </c>
      <c r="C99" s="71" t="s">
        <v>5</v>
      </c>
      <c r="D99" s="110">
        <v>540</v>
      </c>
      <c r="E99" s="105">
        <v>1360.68</v>
      </c>
      <c r="F99" s="72"/>
      <c r="G99" s="139"/>
    </row>
    <row r="100" spans="1:7">
      <c r="A100" s="26"/>
      <c r="B100" s="28" t="s">
        <v>84</v>
      </c>
      <c r="C100" s="29"/>
      <c r="D100" s="60"/>
      <c r="E100" s="101"/>
      <c r="F100" s="21"/>
      <c r="G100" s="140"/>
    </row>
    <row r="101" spans="1:7" ht="140.25">
      <c r="A101" s="73" t="s">
        <v>85</v>
      </c>
      <c r="B101" s="77" t="s">
        <v>86</v>
      </c>
      <c r="C101" s="71" t="s">
        <v>5</v>
      </c>
      <c r="D101" s="110">
        <v>27.11</v>
      </c>
      <c r="E101" s="105">
        <v>6960.1900000000005</v>
      </c>
      <c r="F101" s="72"/>
      <c r="G101" s="139"/>
    </row>
    <row r="102" spans="1:7" ht="114.75">
      <c r="A102" s="69" t="s">
        <v>87</v>
      </c>
      <c r="B102" s="77" t="s">
        <v>169</v>
      </c>
      <c r="C102" s="71" t="s">
        <v>4</v>
      </c>
      <c r="D102" s="110">
        <v>11</v>
      </c>
      <c r="E102" s="105">
        <v>10765.710000000001</v>
      </c>
      <c r="F102" s="72"/>
      <c r="G102" s="139"/>
    </row>
    <row r="103" spans="1:7" ht="140.25">
      <c r="A103" s="73" t="s">
        <v>88</v>
      </c>
      <c r="B103" s="79" t="s">
        <v>89</v>
      </c>
      <c r="C103" s="71" t="s">
        <v>5</v>
      </c>
      <c r="D103" s="110">
        <v>89.919999999999987</v>
      </c>
      <c r="E103" s="105">
        <v>2635.8700000000003</v>
      </c>
      <c r="F103" s="72"/>
      <c r="G103" s="139"/>
    </row>
    <row r="104" spans="1:7" ht="114.75">
      <c r="A104" s="69" t="s">
        <v>90</v>
      </c>
      <c r="B104" s="79" t="s">
        <v>170</v>
      </c>
      <c r="C104" s="71" t="s">
        <v>5</v>
      </c>
      <c r="D104" s="110">
        <v>2.14</v>
      </c>
      <c r="E104" s="105">
        <v>3147.6000000000004</v>
      </c>
      <c r="F104" s="72"/>
      <c r="G104" s="139"/>
    </row>
    <row r="105" spans="1:7">
      <c r="A105" s="26"/>
      <c r="B105" s="28" t="s">
        <v>153</v>
      </c>
      <c r="C105" s="23"/>
      <c r="D105" s="61"/>
      <c r="E105" s="102"/>
      <c r="F105" s="24"/>
      <c r="G105" s="140">
        <f>ROUND((SUM(G84:G104)),2)</f>
        <v>0</v>
      </c>
    </row>
    <row r="106" spans="1:7">
      <c r="A106" s="26"/>
      <c r="B106" s="25"/>
      <c r="C106" s="6"/>
      <c r="D106" s="65"/>
      <c r="E106" s="104"/>
      <c r="F106" s="7"/>
      <c r="G106" s="144"/>
    </row>
    <row r="107" spans="1:7">
      <c r="A107" s="26"/>
      <c r="B107" s="28" t="s">
        <v>91</v>
      </c>
      <c r="C107" s="23"/>
      <c r="D107" s="61"/>
      <c r="E107" s="102"/>
      <c r="F107" s="24"/>
      <c r="G107" s="140"/>
    </row>
    <row r="108" spans="1:7">
      <c r="A108" s="26"/>
      <c r="B108" s="28" t="s">
        <v>92</v>
      </c>
      <c r="C108" s="23"/>
      <c r="D108" s="61"/>
      <c r="E108" s="102"/>
      <c r="F108" s="24"/>
      <c r="G108" s="140"/>
    </row>
    <row r="109" spans="1:7" ht="177.75" customHeight="1">
      <c r="A109" s="73" t="s">
        <v>93</v>
      </c>
      <c r="B109" s="77" t="s">
        <v>171</v>
      </c>
      <c r="C109" s="71" t="s">
        <v>4</v>
      </c>
      <c r="D109" s="110">
        <v>1</v>
      </c>
      <c r="E109" s="105">
        <f>1727.63</f>
        <v>1727.63</v>
      </c>
      <c r="F109" s="72"/>
      <c r="G109" s="139"/>
    </row>
    <row r="110" spans="1:7" ht="140.25">
      <c r="A110" s="73" t="s">
        <v>172</v>
      </c>
      <c r="B110" s="77" t="s">
        <v>173</v>
      </c>
      <c r="C110" s="71" t="s">
        <v>4</v>
      </c>
      <c r="D110" s="110">
        <v>2</v>
      </c>
      <c r="E110" s="105">
        <v>1727.6299999999999</v>
      </c>
      <c r="F110" s="72"/>
      <c r="G110" s="139"/>
    </row>
    <row r="111" spans="1:7" ht="160.5" customHeight="1">
      <c r="A111" s="73" t="s">
        <v>94</v>
      </c>
      <c r="B111" s="77" t="s">
        <v>174</v>
      </c>
      <c r="C111" s="71" t="s">
        <v>4</v>
      </c>
      <c r="D111" s="110">
        <v>1</v>
      </c>
      <c r="E111" s="105">
        <v>935.66</v>
      </c>
      <c r="F111" s="72"/>
      <c r="G111" s="139"/>
    </row>
    <row r="112" spans="1:7" ht="86.25" customHeight="1">
      <c r="A112" s="73" t="s">
        <v>95</v>
      </c>
      <c r="B112" s="81" t="s">
        <v>96</v>
      </c>
      <c r="C112" s="71" t="s">
        <v>109</v>
      </c>
      <c r="D112" s="110">
        <v>10</v>
      </c>
      <c r="E112" s="105">
        <v>573.08000000000004</v>
      </c>
      <c r="F112" s="80"/>
      <c r="G112" s="139"/>
    </row>
    <row r="113" spans="1:7" ht="63.75">
      <c r="A113" s="73" t="s">
        <v>97</v>
      </c>
      <c r="B113" s="81" t="s">
        <v>98</v>
      </c>
      <c r="C113" s="71" t="s">
        <v>109</v>
      </c>
      <c r="D113" s="110">
        <v>5</v>
      </c>
      <c r="E113" s="105">
        <v>280.05</v>
      </c>
      <c r="F113" s="80"/>
      <c r="G113" s="139"/>
    </row>
    <row r="114" spans="1:7" ht="98.25" customHeight="1">
      <c r="A114" s="73" t="s">
        <v>175</v>
      </c>
      <c r="B114" s="81" t="s">
        <v>99</v>
      </c>
      <c r="C114" s="71" t="s">
        <v>109</v>
      </c>
      <c r="D114" s="110">
        <v>19</v>
      </c>
      <c r="E114" s="105">
        <v>600.87</v>
      </c>
      <c r="F114" s="72"/>
      <c r="G114" s="139"/>
    </row>
    <row r="115" spans="1:7" ht="89.25">
      <c r="A115" s="75" t="s">
        <v>176</v>
      </c>
      <c r="B115" s="78" t="s">
        <v>234</v>
      </c>
      <c r="C115" s="76" t="s">
        <v>6</v>
      </c>
      <c r="D115" s="110">
        <v>25</v>
      </c>
      <c r="E115" s="105">
        <v>236</v>
      </c>
      <c r="F115" s="72"/>
      <c r="G115" s="139"/>
    </row>
    <row r="116" spans="1:7" ht="89.25">
      <c r="A116" s="75" t="s">
        <v>177</v>
      </c>
      <c r="B116" s="78" t="s">
        <v>178</v>
      </c>
      <c r="C116" s="76" t="s">
        <v>6</v>
      </c>
      <c r="D116" s="110">
        <v>5</v>
      </c>
      <c r="E116" s="105">
        <v>298.88</v>
      </c>
      <c r="F116" s="80"/>
      <c r="G116" s="139"/>
    </row>
    <row r="117" spans="1:7" s="122" customFormat="1" ht="94.5" customHeight="1">
      <c r="A117" s="36" t="s">
        <v>231</v>
      </c>
      <c r="B117" s="116" t="s">
        <v>232</v>
      </c>
      <c r="C117" s="37" t="s">
        <v>7</v>
      </c>
      <c r="D117" s="117">
        <v>4</v>
      </c>
      <c r="E117" s="118">
        <v>5872</v>
      </c>
      <c r="F117" s="8"/>
      <c r="G117" s="139"/>
    </row>
    <row r="118" spans="1:7" ht="51">
      <c r="A118" s="82" t="s">
        <v>100</v>
      </c>
      <c r="B118" s="83" t="s">
        <v>235</v>
      </c>
      <c r="C118" s="84" t="s">
        <v>101</v>
      </c>
      <c r="D118" s="110">
        <v>2</v>
      </c>
      <c r="E118" s="105">
        <v>1238.1099999999999</v>
      </c>
      <c r="F118" s="72"/>
      <c r="G118" s="139"/>
    </row>
    <row r="119" spans="1:7" ht="76.5">
      <c r="A119" s="73" t="s">
        <v>102</v>
      </c>
      <c r="B119" s="83" t="s">
        <v>179</v>
      </c>
      <c r="C119" s="71" t="s">
        <v>6</v>
      </c>
      <c r="D119" s="110">
        <v>28</v>
      </c>
      <c r="E119" s="105">
        <v>237.42</v>
      </c>
      <c r="F119" s="80"/>
      <c r="G119" s="139"/>
    </row>
    <row r="120" spans="1:7" ht="76.5">
      <c r="A120" s="73" t="s">
        <v>103</v>
      </c>
      <c r="B120" s="77" t="s">
        <v>180</v>
      </c>
      <c r="C120" s="71" t="s">
        <v>4</v>
      </c>
      <c r="D120" s="110">
        <v>2</v>
      </c>
      <c r="E120" s="105">
        <v>385.17</v>
      </c>
      <c r="F120" s="72"/>
      <c r="G120" s="139"/>
    </row>
    <row r="121" spans="1:7" ht="63.75">
      <c r="A121" s="73" t="s">
        <v>104</v>
      </c>
      <c r="B121" s="83" t="s">
        <v>287</v>
      </c>
      <c r="C121" s="71" t="s">
        <v>4</v>
      </c>
      <c r="D121" s="110">
        <v>6</v>
      </c>
      <c r="E121" s="105">
        <v>843.73</v>
      </c>
      <c r="F121" s="72"/>
      <c r="G121" s="139"/>
    </row>
    <row r="122" spans="1:7" ht="63.75">
      <c r="A122" s="73" t="s">
        <v>181</v>
      </c>
      <c r="B122" s="77" t="s">
        <v>182</v>
      </c>
      <c r="C122" s="71" t="s">
        <v>4</v>
      </c>
      <c r="D122" s="110">
        <v>2</v>
      </c>
      <c r="E122" s="105">
        <v>684.62</v>
      </c>
      <c r="F122" s="72"/>
      <c r="G122" s="139"/>
    </row>
    <row r="123" spans="1:7" ht="89.25">
      <c r="A123" s="73" t="s">
        <v>105</v>
      </c>
      <c r="B123" s="83" t="s">
        <v>296</v>
      </c>
      <c r="C123" s="71" t="s">
        <v>4</v>
      </c>
      <c r="D123" s="110">
        <v>6</v>
      </c>
      <c r="E123" s="105">
        <v>4847.75</v>
      </c>
      <c r="F123" s="72"/>
      <c r="G123" s="139"/>
    </row>
    <row r="124" spans="1:7" ht="63.75">
      <c r="A124" s="73" t="s">
        <v>106</v>
      </c>
      <c r="B124" s="83" t="s">
        <v>288</v>
      </c>
      <c r="C124" s="71" t="s">
        <v>4</v>
      </c>
      <c r="D124" s="110">
        <v>3</v>
      </c>
      <c r="E124" s="105">
        <v>6867.95</v>
      </c>
      <c r="F124" s="72"/>
      <c r="G124" s="139"/>
    </row>
    <row r="125" spans="1:7" ht="89.25">
      <c r="A125" s="73" t="s">
        <v>107</v>
      </c>
      <c r="B125" s="83" t="s">
        <v>298</v>
      </c>
      <c r="C125" s="71" t="s">
        <v>4</v>
      </c>
      <c r="D125" s="110">
        <v>8</v>
      </c>
      <c r="E125" s="105">
        <v>3488.5400000000004</v>
      </c>
      <c r="F125" s="72"/>
      <c r="G125" s="139"/>
    </row>
    <row r="126" spans="1:7">
      <c r="A126" s="15"/>
      <c r="B126" s="28" t="s">
        <v>108</v>
      </c>
      <c r="C126" s="23"/>
      <c r="D126" s="66"/>
      <c r="E126" s="102"/>
      <c r="F126" s="24"/>
      <c r="G126" s="140"/>
    </row>
    <row r="127" spans="1:7" ht="89.25">
      <c r="A127" s="85" t="s">
        <v>183</v>
      </c>
      <c r="B127" s="77" t="s">
        <v>238</v>
      </c>
      <c r="C127" s="86" t="s">
        <v>109</v>
      </c>
      <c r="D127" s="110">
        <v>78</v>
      </c>
      <c r="E127" s="105">
        <v>627.41</v>
      </c>
      <c r="F127" s="80"/>
      <c r="G127" s="139"/>
    </row>
    <row r="128" spans="1:7" ht="165.75">
      <c r="A128" s="87" t="s">
        <v>236</v>
      </c>
      <c r="B128" s="88" t="s">
        <v>237</v>
      </c>
      <c r="C128" s="86" t="s">
        <v>109</v>
      </c>
      <c r="D128" s="110">
        <v>74</v>
      </c>
      <c r="E128" s="105">
        <v>1133.9000000000001</v>
      </c>
      <c r="F128" s="80"/>
      <c r="G128" s="139"/>
    </row>
    <row r="129" spans="1:7" ht="76.5">
      <c r="A129" s="85" t="s">
        <v>113</v>
      </c>
      <c r="B129" s="77" t="s">
        <v>184</v>
      </c>
      <c r="C129" s="86" t="s">
        <v>109</v>
      </c>
      <c r="D129" s="110">
        <v>20</v>
      </c>
      <c r="E129" s="105">
        <v>627.02</v>
      </c>
      <c r="F129" s="80"/>
      <c r="G129" s="139"/>
    </row>
    <row r="130" spans="1:7" ht="76.5">
      <c r="A130" s="89" t="s">
        <v>185</v>
      </c>
      <c r="B130" s="90" t="s">
        <v>186</v>
      </c>
      <c r="C130" s="86" t="s">
        <v>109</v>
      </c>
      <c r="D130" s="110">
        <v>26</v>
      </c>
      <c r="E130" s="105">
        <v>568.9</v>
      </c>
      <c r="F130" s="80"/>
      <c r="G130" s="139"/>
    </row>
    <row r="131" spans="1:7" ht="102">
      <c r="A131" s="87" t="s">
        <v>187</v>
      </c>
      <c r="B131" s="91" t="s">
        <v>239</v>
      </c>
      <c r="C131" s="86" t="s">
        <v>109</v>
      </c>
      <c r="D131" s="110">
        <v>29</v>
      </c>
      <c r="E131" s="105">
        <v>700.3</v>
      </c>
      <c r="F131" s="80"/>
      <c r="G131" s="139"/>
    </row>
    <row r="132" spans="1:7" ht="84" customHeight="1">
      <c r="A132" s="87" t="s">
        <v>188</v>
      </c>
      <c r="B132" s="91" t="s">
        <v>189</v>
      </c>
      <c r="C132" s="86" t="s">
        <v>109</v>
      </c>
      <c r="D132" s="110">
        <v>1</v>
      </c>
      <c r="E132" s="105">
        <v>588.76</v>
      </c>
      <c r="F132" s="80"/>
      <c r="G132" s="139"/>
    </row>
    <row r="133" spans="1:7" ht="102">
      <c r="A133" s="87" t="s">
        <v>190</v>
      </c>
      <c r="B133" s="91" t="s">
        <v>289</v>
      </c>
      <c r="C133" s="86" t="s">
        <v>4</v>
      </c>
      <c r="D133" s="110">
        <v>66</v>
      </c>
      <c r="E133" s="105">
        <v>2417.8000000000002</v>
      </c>
      <c r="F133" s="80"/>
      <c r="G133" s="139"/>
    </row>
    <row r="134" spans="1:7" ht="63.75">
      <c r="A134" s="87" t="s">
        <v>191</v>
      </c>
      <c r="B134" s="91" t="s">
        <v>290</v>
      </c>
      <c r="C134" s="86" t="s">
        <v>4</v>
      </c>
      <c r="D134" s="110">
        <v>11</v>
      </c>
      <c r="E134" s="105">
        <v>608.17999999999995</v>
      </c>
      <c r="F134" s="80"/>
      <c r="G134" s="139"/>
    </row>
    <row r="135" spans="1:7" ht="63.75">
      <c r="A135" s="87" t="s">
        <v>192</v>
      </c>
      <c r="B135" s="91" t="s">
        <v>291</v>
      </c>
      <c r="C135" s="86" t="s">
        <v>4</v>
      </c>
      <c r="D135" s="110">
        <v>10</v>
      </c>
      <c r="E135" s="105">
        <v>688.06999999999994</v>
      </c>
      <c r="F135" s="80"/>
      <c r="G135" s="139"/>
    </row>
    <row r="136" spans="1:7" ht="76.5">
      <c r="A136" s="87" t="s">
        <v>193</v>
      </c>
      <c r="B136" s="91" t="s">
        <v>297</v>
      </c>
      <c r="C136" s="86" t="s">
        <v>4</v>
      </c>
      <c r="D136" s="110">
        <v>22</v>
      </c>
      <c r="E136" s="105">
        <v>2013.61</v>
      </c>
      <c r="F136" s="80"/>
      <c r="G136" s="139"/>
    </row>
    <row r="137" spans="1:7" ht="76.5">
      <c r="A137" s="73" t="s">
        <v>110</v>
      </c>
      <c r="B137" s="77" t="s">
        <v>292</v>
      </c>
      <c r="C137" s="71" t="s">
        <v>101</v>
      </c>
      <c r="D137" s="110">
        <v>1</v>
      </c>
      <c r="E137" s="105">
        <v>839.64</v>
      </c>
      <c r="F137" s="80"/>
      <c r="G137" s="139"/>
    </row>
    <row r="138" spans="1:7" ht="76.5">
      <c r="A138" s="73" t="s">
        <v>194</v>
      </c>
      <c r="B138" s="88" t="s">
        <v>195</v>
      </c>
      <c r="C138" s="86" t="s">
        <v>109</v>
      </c>
      <c r="D138" s="110">
        <v>9</v>
      </c>
      <c r="E138" s="105">
        <v>2581.4900000000002</v>
      </c>
      <c r="F138" s="80"/>
      <c r="G138" s="139"/>
    </row>
    <row r="139" spans="1:7" ht="89.25">
      <c r="A139" s="125" t="s">
        <v>196</v>
      </c>
      <c r="B139" s="124" t="s">
        <v>293</v>
      </c>
      <c r="C139" s="126" t="s">
        <v>6</v>
      </c>
      <c r="D139" s="117">
        <v>82.7</v>
      </c>
      <c r="E139" s="118">
        <v>16.040000000000003</v>
      </c>
      <c r="F139" s="80"/>
      <c r="G139" s="139"/>
    </row>
    <row r="140" spans="1:7" ht="76.5">
      <c r="A140" s="69" t="s">
        <v>197</v>
      </c>
      <c r="B140" s="77" t="s">
        <v>294</v>
      </c>
      <c r="C140" s="86" t="s">
        <v>6</v>
      </c>
      <c r="D140" s="117">
        <v>82.7</v>
      </c>
      <c r="E140" s="105">
        <v>128.09</v>
      </c>
      <c r="F140" s="80"/>
      <c r="G140" s="139"/>
    </row>
    <row r="141" spans="1:7" ht="51">
      <c r="A141" s="92" t="s">
        <v>198</v>
      </c>
      <c r="B141" s="88" t="s">
        <v>233</v>
      </c>
      <c r="C141" s="86" t="s">
        <v>6</v>
      </c>
      <c r="D141" s="117">
        <v>70.7</v>
      </c>
      <c r="E141" s="105">
        <v>109.46000000000001</v>
      </c>
      <c r="F141" s="80"/>
      <c r="G141" s="139"/>
    </row>
    <row r="142" spans="1:7" ht="51">
      <c r="A142" s="73" t="s">
        <v>111</v>
      </c>
      <c r="B142" s="77" t="s">
        <v>199</v>
      </c>
      <c r="C142" s="71" t="s">
        <v>6</v>
      </c>
      <c r="D142" s="110">
        <v>5</v>
      </c>
      <c r="E142" s="105">
        <v>69.100000000000009</v>
      </c>
      <c r="F142" s="80"/>
      <c r="G142" s="139"/>
    </row>
    <row r="143" spans="1:7" ht="63.75">
      <c r="A143" s="73" t="s">
        <v>112</v>
      </c>
      <c r="B143" s="77" t="s">
        <v>295</v>
      </c>
      <c r="C143" s="71" t="s">
        <v>4</v>
      </c>
      <c r="D143" s="110">
        <v>3</v>
      </c>
      <c r="E143" s="105">
        <v>843.87</v>
      </c>
      <c r="F143" s="80"/>
      <c r="G143" s="139"/>
    </row>
    <row r="144" spans="1:7" ht="165.75">
      <c r="A144" s="87" t="s">
        <v>200</v>
      </c>
      <c r="B144" s="88" t="s">
        <v>201</v>
      </c>
      <c r="C144" s="71" t="s">
        <v>4</v>
      </c>
      <c r="D144" s="110">
        <v>1</v>
      </c>
      <c r="E144" s="105">
        <v>1980.21</v>
      </c>
      <c r="F144" s="80"/>
      <c r="G144" s="139"/>
    </row>
    <row r="145" spans="1:9" ht="165.75">
      <c r="A145" s="87" t="s">
        <v>202</v>
      </c>
      <c r="B145" s="88" t="s">
        <v>203</v>
      </c>
      <c r="C145" s="71" t="s">
        <v>4</v>
      </c>
      <c r="D145" s="110">
        <v>3</v>
      </c>
      <c r="E145" s="105">
        <v>3119.5200000000004</v>
      </c>
      <c r="F145" s="80"/>
      <c r="G145" s="139"/>
    </row>
    <row r="146" spans="1:9" ht="153">
      <c r="A146" s="69" t="s">
        <v>204</v>
      </c>
      <c r="B146" s="77" t="s">
        <v>205</v>
      </c>
      <c r="C146" s="71" t="s">
        <v>4</v>
      </c>
      <c r="D146" s="110">
        <v>1</v>
      </c>
      <c r="E146" s="105">
        <v>2167.29</v>
      </c>
      <c r="F146" s="80"/>
      <c r="G146" s="139"/>
    </row>
    <row r="147" spans="1:9" ht="114.75">
      <c r="A147" s="69" t="s">
        <v>206</v>
      </c>
      <c r="B147" s="77" t="s">
        <v>207</v>
      </c>
      <c r="C147" s="86" t="s">
        <v>6</v>
      </c>
      <c r="D147" s="110">
        <v>70.7</v>
      </c>
      <c r="E147" s="105">
        <v>228.66</v>
      </c>
      <c r="F147" s="80"/>
      <c r="G147" s="139"/>
    </row>
    <row r="148" spans="1:9">
      <c r="A148" s="15"/>
      <c r="B148" s="28" t="s">
        <v>208</v>
      </c>
      <c r="C148" s="23"/>
      <c r="D148" s="61"/>
      <c r="E148" s="102"/>
      <c r="F148" s="24"/>
      <c r="G148" s="140">
        <f>SUM(G109:G147)</f>
        <v>0</v>
      </c>
    </row>
    <row r="149" spans="1:9">
      <c r="A149" s="15"/>
      <c r="B149" s="28" t="s">
        <v>114</v>
      </c>
      <c r="C149" s="23"/>
      <c r="D149" s="61"/>
      <c r="E149" s="102"/>
      <c r="F149" s="24"/>
      <c r="G149" s="140"/>
    </row>
    <row r="150" spans="1:9" ht="89.25">
      <c r="A150" s="73" t="s">
        <v>116</v>
      </c>
      <c r="B150" s="85" t="s">
        <v>209</v>
      </c>
      <c r="C150" s="71" t="s">
        <v>5</v>
      </c>
      <c r="D150" s="111">
        <v>27</v>
      </c>
      <c r="E150" s="106">
        <v>565.86</v>
      </c>
      <c r="F150" s="80"/>
      <c r="G150" s="139"/>
    </row>
    <row r="151" spans="1:9" ht="54" customHeight="1">
      <c r="A151" s="92" t="s">
        <v>210</v>
      </c>
      <c r="B151" s="93" t="s">
        <v>115</v>
      </c>
      <c r="C151" s="94" t="s">
        <v>5</v>
      </c>
      <c r="D151" s="111">
        <v>12</v>
      </c>
      <c r="E151" s="106">
        <v>384.64</v>
      </c>
      <c r="F151" s="80"/>
      <c r="G151" s="139"/>
    </row>
    <row r="152" spans="1:9">
      <c r="A152" s="15"/>
      <c r="B152" s="28" t="s">
        <v>211</v>
      </c>
      <c r="C152" s="23"/>
      <c r="D152" s="61"/>
      <c r="E152" s="102"/>
      <c r="F152" s="24"/>
      <c r="G152" s="140">
        <f>ROUND((SUM(G150:G151)),2)</f>
        <v>0</v>
      </c>
    </row>
    <row r="153" spans="1:9">
      <c r="A153" s="15"/>
      <c r="B153" s="9"/>
      <c r="C153" s="10"/>
      <c r="D153" s="63"/>
      <c r="E153" s="68"/>
      <c r="F153" s="8"/>
      <c r="G153" s="143"/>
    </row>
    <row r="154" spans="1:9">
      <c r="A154" s="15" t="s">
        <v>0</v>
      </c>
      <c r="B154" s="28" t="s">
        <v>1</v>
      </c>
      <c r="C154" s="23"/>
      <c r="D154" s="61"/>
      <c r="E154" s="102"/>
      <c r="F154" s="24"/>
      <c r="G154" s="140">
        <f>ROUND((G21+G40+G52+G80+G105+G148+G152),2)</f>
        <v>0</v>
      </c>
      <c r="H154" s="123"/>
      <c r="I154" s="123"/>
    </row>
    <row r="155" spans="1:9">
      <c r="A155" s="15"/>
      <c r="B155" s="28" t="s">
        <v>117</v>
      </c>
      <c r="C155" s="23"/>
      <c r="D155" s="61"/>
      <c r="E155" s="102"/>
      <c r="F155" s="24"/>
      <c r="G155" s="140">
        <f>G154*0.16</f>
        <v>0</v>
      </c>
      <c r="H155" s="132"/>
    </row>
    <row r="156" spans="1:9">
      <c r="A156" s="15"/>
      <c r="B156" s="28" t="s">
        <v>118</v>
      </c>
      <c r="C156" s="23"/>
      <c r="D156" s="61"/>
      <c r="E156" s="102"/>
      <c r="F156" s="24"/>
      <c r="G156" s="140">
        <f>G154+G155</f>
        <v>0</v>
      </c>
      <c r="H156" s="131"/>
    </row>
    <row r="157" spans="1:9" ht="13.5" thickBot="1">
      <c r="A157" s="30"/>
      <c r="B157" s="31"/>
      <c r="C157" s="32"/>
      <c r="D157" s="67"/>
      <c r="E157" s="107"/>
      <c r="F157" s="33"/>
      <c r="G157" s="145"/>
    </row>
  </sheetData>
  <mergeCells count="5">
    <mergeCell ref="A9:G9"/>
    <mergeCell ref="A3:G3"/>
    <mergeCell ref="A4:G4"/>
    <mergeCell ref="A6:G6"/>
    <mergeCell ref="A8:G8"/>
  </mergeCells>
  <pageMargins left="0.7" right="0.7" top="0.75" bottom="0.75" header="0.3" footer="0.3"/>
  <pageSetup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PARTIDAS</vt:lpstr>
      <vt:lpstr>CATALOGO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</dc:creator>
  <cp:lastModifiedBy>Gerardo</cp:lastModifiedBy>
  <cp:lastPrinted>2022-05-26T20:45:45Z</cp:lastPrinted>
  <dcterms:created xsi:type="dcterms:W3CDTF">2010-08-28T15:28:33Z</dcterms:created>
  <dcterms:modified xsi:type="dcterms:W3CDTF">2022-06-10T16:40:55Z</dcterms:modified>
</cp:coreProperties>
</file>